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NGUBA87551\Desktop\FY24 Finance and Budget\"/>
    </mc:Choice>
  </mc:AlternateContent>
  <xr:revisionPtr revIDLastSave="0" documentId="8_{B819BE75-49C9-46B7-BCB3-F47A1833FAE2}" xr6:coauthVersionLast="47" xr6:coauthVersionMax="47" xr10:uidLastSave="{00000000-0000-0000-0000-000000000000}"/>
  <bookViews>
    <workbookView xWindow="-28920" yWindow="-120" windowWidth="29040" windowHeight="15720" tabRatio="957" activeTab="1" xr2:uid="{00000000-000D-0000-FFFF-FFFF00000000}"/>
  </bookViews>
  <sheets>
    <sheet name="Cover" sheetId="45" r:id="rId1"/>
    <sheet name="FY24-25 Budget Planning" sheetId="21" r:id="rId2"/>
    <sheet name="Operational AA" sheetId="56" r:id="rId3"/>
    <sheet name="Operational SA" sheetId="57" r:id="rId4"/>
    <sheet name="Operational Administrative" sheetId="58" r:id="rId5"/>
    <sheet name="Operational IT" sheetId="59" r:id="rId6"/>
    <sheet name="Operational PRE" sheetId="60" r:id="rId7"/>
    <sheet name="Capital Technology" sheetId="65" r:id="rId8"/>
    <sheet name="Capital Occupational" sheetId="61" r:id="rId9"/>
    <sheet name="Capital Non-Tech" sheetId="63" r:id="rId10"/>
    <sheet name="Facilities &amp; Furniture" sheetId="66" r:id="rId11"/>
    <sheet name="Prop301 &amp; Carl Perkins " sheetId="62" r:id="rId12"/>
  </sheets>
  <definedNames>
    <definedName name="_xlnm.Print_Area" localSheetId="9">'Capital Non-Tech'!$A$1:$U$8</definedName>
    <definedName name="_xlnm.Print_Area" localSheetId="8">'Capital Occupational'!$A$1:$U$20</definedName>
    <definedName name="_xlnm.Print_Area" localSheetId="0">Cover!$A$5:$S$38</definedName>
    <definedName name="_xlnm.Print_Area" localSheetId="10">'Facilities &amp; Furniture'!$A$1:$U$3</definedName>
    <definedName name="_xlnm.Print_Area" localSheetId="1">'FY24-25 Budget Planning'!$A$1:$T$46</definedName>
    <definedName name="_xlnm.Print_Area" localSheetId="2">'Operational AA'!$A$1:$U$51</definedName>
    <definedName name="_xlnm.Print_Area" localSheetId="4">'Operational Administrative'!$A$1:$U$9</definedName>
    <definedName name="_xlnm.Print_Area" localSheetId="5">'Operational IT'!$A$1:$V$8</definedName>
    <definedName name="_xlnm.Print_Area" localSheetId="6">'Operational PRE'!$A$1:$V$18</definedName>
    <definedName name="_xlnm.Print_Area" localSheetId="3">'Operational SA'!$A$1:$V$59</definedName>
    <definedName name="_xlnm.Print_Area" localSheetId="11">'Prop301 &amp; Carl Perkins '!$A$1:$U$29</definedName>
    <definedName name="_xlnm.Print_Titles" localSheetId="9">'Capital Non-Tech'!$1:$2</definedName>
    <definedName name="_xlnm.Print_Titles" localSheetId="4">'Operational Administrative'!$1:$2</definedName>
    <definedName name="_xlnm.Print_Titles" localSheetId="3">'Operational SA'!$2:$3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4" i="62" l="1"/>
  <c r="T25" i="62"/>
  <c r="T23" i="62"/>
  <c r="T5" i="62"/>
  <c r="T6" i="62"/>
  <c r="T7" i="62"/>
  <c r="T8" i="62"/>
  <c r="T9" i="62"/>
  <c r="T10" i="62"/>
  <c r="T11" i="62"/>
  <c r="T12" i="62"/>
  <c r="T13" i="62"/>
  <c r="T14" i="62"/>
  <c r="T15" i="62"/>
  <c r="T16" i="62"/>
  <c r="T17" i="62"/>
  <c r="T4" i="62"/>
  <c r="T8" i="63"/>
  <c r="T5" i="63"/>
  <c r="T4" i="63"/>
  <c r="T5" i="61"/>
  <c r="T6" i="61"/>
  <c r="T7" i="61"/>
  <c r="T8" i="61"/>
  <c r="T9" i="61"/>
  <c r="T10" i="61"/>
  <c r="T11" i="61"/>
  <c r="T12" i="61"/>
  <c r="T13" i="61"/>
  <c r="T14" i="61"/>
  <c r="T15" i="61"/>
  <c r="T16" i="61"/>
  <c r="T17" i="61"/>
  <c r="T18" i="61"/>
  <c r="T4" i="61"/>
  <c r="U5" i="65"/>
  <c r="U6" i="65"/>
  <c r="U7" i="65"/>
  <c r="U8" i="65"/>
  <c r="U9" i="65"/>
  <c r="U10" i="65"/>
  <c r="U11" i="65"/>
  <c r="U12" i="65"/>
  <c r="U13" i="65"/>
  <c r="U14" i="65"/>
  <c r="U15" i="65"/>
  <c r="U16" i="65"/>
  <c r="U17" i="65"/>
  <c r="U18" i="65"/>
  <c r="U4" i="65"/>
  <c r="U16" i="60"/>
  <c r="U5" i="60"/>
  <c r="U6" i="60"/>
  <c r="U7" i="60"/>
  <c r="U8" i="60"/>
  <c r="U9" i="60"/>
  <c r="U10" i="60"/>
  <c r="U11" i="60"/>
  <c r="U12" i="60"/>
  <c r="U13" i="60"/>
  <c r="U14" i="60"/>
  <c r="U15" i="60"/>
  <c r="U4" i="60"/>
  <c r="U4" i="59"/>
  <c r="T5" i="58"/>
  <c r="T6" i="58"/>
  <c r="T7" i="58"/>
  <c r="T8" i="58"/>
  <c r="T4" i="58"/>
  <c r="U4" i="57"/>
  <c r="T5" i="56"/>
  <c r="T6" i="56"/>
  <c r="T7" i="56"/>
  <c r="T8" i="56"/>
  <c r="T9" i="56"/>
  <c r="T10" i="56"/>
  <c r="T11" i="56"/>
  <c r="T12" i="56"/>
  <c r="T13" i="56"/>
  <c r="T14" i="56"/>
  <c r="T15" i="56"/>
  <c r="T16" i="56"/>
  <c r="T17" i="56"/>
  <c r="T18" i="56"/>
  <c r="T19" i="56"/>
  <c r="T20" i="56"/>
  <c r="T21" i="56"/>
  <c r="T22" i="56"/>
  <c r="T23" i="56"/>
  <c r="T24" i="56"/>
  <c r="T25" i="56"/>
  <c r="T26" i="56"/>
  <c r="T27" i="56"/>
  <c r="T28" i="56"/>
  <c r="T29" i="56"/>
  <c r="T30" i="56"/>
  <c r="T31" i="56"/>
  <c r="T32" i="56"/>
  <c r="T33" i="56"/>
  <c r="T34" i="56"/>
  <c r="T35" i="56"/>
  <c r="T36" i="56"/>
  <c r="T37" i="56"/>
  <c r="T38" i="56"/>
  <c r="T39" i="56"/>
  <c r="T40" i="56"/>
  <c r="T41" i="56"/>
  <c r="T42" i="56"/>
  <c r="T43" i="56"/>
  <c r="T44" i="56"/>
  <c r="T45" i="56"/>
  <c r="T46" i="56"/>
  <c r="T47" i="56"/>
  <c r="T48" i="56"/>
  <c r="T49" i="56"/>
  <c r="T4" i="56"/>
  <c r="S44" i="21" l="1"/>
  <c r="B41" i="21"/>
  <c r="T18" i="62"/>
  <c r="T26" i="62"/>
  <c r="T19" i="61"/>
  <c r="U19" i="65"/>
  <c r="T50" i="56"/>
  <c r="U59" i="57"/>
  <c r="T9" i="58"/>
  <c r="U8" i="59"/>
  <c r="L37" i="21"/>
  <c r="L39" i="21" s="1"/>
  <c r="T19" i="65" l="1"/>
  <c r="T20" i="65" s="1"/>
  <c r="P19" i="65"/>
  <c r="S8" i="63"/>
  <c r="Q8" i="63"/>
  <c r="S26" i="62"/>
  <c r="O26" i="62"/>
  <c r="S18" i="62"/>
  <c r="S19" i="62" s="1"/>
  <c r="Q18" i="62"/>
  <c r="O18" i="62"/>
  <c r="O19" i="61"/>
  <c r="S18" i="61"/>
  <c r="S17" i="61"/>
  <c r="S16" i="61"/>
  <c r="S19" i="61" s="1"/>
  <c r="T16" i="60"/>
  <c r="T17" i="60" s="1"/>
  <c r="P16" i="60"/>
  <c r="T8" i="59"/>
  <c r="P8" i="59"/>
  <c r="S9" i="58"/>
  <c r="Q9" i="58"/>
  <c r="O9" i="58"/>
  <c r="P59" i="57"/>
  <c r="T4" i="57"/>
  <c r="T59" i="57" s="1"/>
  <c r="T60" i="57" s="1"/>
  <c r="O50" i="56"/>
  <c r="U5" i="56"/>
  <c r="S10" i="56"/>
  <c r="S15" i="56"/>
  <c r="S48" i="56"/>
  <c r="S50" i="56" l="1"/>
  <c r="L41" i="21"/>
  <c r="B44" i="21"/>
  <c r="B46" i="21" s="1"/>
  <c r="S33" i="21" l="1"/>
  <c r="S29" i="21"/>
  <c r="T29" i="21"/>
  <c r="R29" i="21"/>
  <c r="R33" i="21" l="1"/>
  <c r="R38" i="21" s="1"/>
  <c r="R21" i="21"/>
  <c r="B34" i="21" l="1"/>
  <c r="T17" i="21" l="1"/>
  <c r="L32" i="21" l="1"/>
  <c r="B28" i="21" l="1"/>
  <c r="Q11" i="21" l="1"/>
  <c r="M11" i="21" l="1"/>
  <c r="L18" i="21"/>
  <c r="S21" i="21"/>
  <c r="S38" i="21" s="1"/>
  <c r="L23" i="21"/>
  <c r="T33" i="21"/>
  <c r="B35" i="21"/>
  <c r="L42" i="21" l="1"/>
  <c r="S11" i="21"/>
  <c r="T21" i="21"/>
  <c r="T38" i="21" s="1"/>
  <c r="B17" i="21" l="1"/>
  <c r="B20" i="21" s="1"/>
  <c r="B30" i="21" s="1"/>
</calcChain>
</file>

<file path=xl/sharedStrings.xml><?xml version="1.0" encoding="utf-8"?>
<sst xmlns="http://schemas.openxmlformats.org/spreadsheetml/2006/main" count="2468" uniqueCount="927">
  <si>
    <t>Quantity</t>
  </si>
  <si>
    <t>Human Resources</t>
  </si>
  <si>
    <t>110-PVMAINCA-801890_INST_SPP</t>
  </si>
  <si>
    <t>Operational - Personnel</t>
  </si>
  <si>
    <t>Operational - Non Personnel</t>
  </si>
  <si>
    <t>Public Safety-Colleges</t>
  </si>
  <si>
    <t xml:space="preserve">Facilities and Furniture </t>
  </si>
  <si>
    <t>Learning Support Center</t>
  </si>
  <si>
    <t>110-PVMAINCA-802320_ACAD_SPP</t>
  </si>
  <si>
    <t>Chandler, Norma</t>
  </si>
  <si>
    <t>Career/Job Placement</t>
  </si>
  <si>
    <t>110-PVMAINCA-801425_STDNT_SV</t>
  </si>
  <si>
    <t>Fine &amp; Performing Arts</t>
  </si>
  <si>
    <t>Scinto, Christopher</t>
  </si>
  <si>
    <t>Music</t>
  </si>
  <si>
    <t>110-PVMAINCA-801010_INSTRCTO</t>
  </si>
  <si>
    <t>Prop 301</t>
  </si>
  <si>
    <t>Art</t>
  </si>
  <si>
    <t>110-PVMAINCA-800160</t>
  </si>
  <si>
    <t>Capital Occupational - Non-Technology</t>
  </si>
  <si>
    <t>Capital Non-Technology</t>
  </si>
  <si>
    <t>Capital Occupational Technology</t>
  </si>
  <si>
    <t>Theatre</t>
  </si>
  <si>
    <t>110-PVMAINCA-801455_INSTRCTO</t>
  </si>
  <si>
    <t>Health / Exercise Science</t>
  </si>
  <si>
    <t>Voeller, Tatum</t>
  </si>
  <si>
    <t>Allied Health</t>
  </si>
  <si>
    <t>110-PVMAINCA-800655_INSTRCTO</t>
  </si>
  <si>
    <t>Maintain Allied Health Temp. Wages</t>
  </si>
  <si>
    <t>Counseling &amp; Personal Development</t>
  </si>
  <si>
    <t>Rubin, James</t>
  </si>
  <si>
    <t>Counseling &amp; Guidance</t>
  </si>
  <si>
    <t>110-PVMAINCA-801695_STDNT_SV</t>
  </si>
  <si>
    <t>Temp Wages - Administrative Secretary</t>
  </si>
  <si>
    <t>Hoang, Huu</t>
  </si>
  <si>
    <t>Public Safety</t>
  </si>
  <si>
    <t>Meek, Scott</t>
  </si>
  <si>
    <t>110-PVMAINCA-802075_OP/MNTPL</t>
  </si>
  <si>
    <t>Recruitment</t>
  </si>
  <si>
    <t>Quintero, Ivette</t>
  </si>
  <si>
    <t>110-PVMAINCA-801450</t>
  </si>
  <si>
    <t>Capital Technology</t>
  </si>
  <si>
    <t>Office of the Vice President of Academic Affairs</t>
  </si>
  <si>
    <t>V P Of Academic Affairs</t>
  </si>
  <si>
    <t>110-PVMAINCA-802255_ACAD_SPP</t>
  </si>
  <si>
    <t>Nursing</t>
  </si>
  <si>
    <t>Carl Perkins</t>
  </si>
  <si>
    <t>Johnson, Kathaerine</t>
  </si>
  <si>
    <t>Sciences</t>
  </si>
  <si>
    <t>Biology</t>
  </si>
  <si>
    <t>110-PVMAINCA-800195</t>
  </si>
  <si>
    <t>Chemistry</t>
  </si>
  <si>
    <t>110-PVMAINCA-800210</t>
  </si>
  <si>
    <t>Athletics</t>
  </si>
  <si>
    <t>Hundley, Christina</t>
  </si>
  <si>
    <t>110-PVMAINCA-801755_STDNT_SV</t>
  </si>
  <si>
    <t>110-PVMAINCA-801775_STDNT_SV</t>
  </si>
  <si>
    <t>Enhance Operational Support, Increase to Sport &amp; Training Budgets</t>
  </si>
  <si>
    <t>110-PVMAINCA-801885_STDNT_SV</t>
  </si>
  <si>
    <t>110-PVMAINCA-801785_STDNT_SV</t>
  </si>
  <si>
    <t>110-PVMAINCA-801790_STDNT_SV</t>
  </si>
  <si>
    <t>110-PVMAINCA-801770_STDNT_SV</t>
  </si>
  <si>
    <t>110-PVMAINCA-801500_STDNT_SV</t>
  </si>
  <si>
    <t>Increase full time staff - Head Coach</t>
  </si>
  <si>
    <t>Math Center</t>
  </si>
  <si>
    <t>Dominguez, Tereza</t>
  </si>
  <si>
    <t>Math Division</t>
  </si>
  <si>
    <t>110-PVMAINCA-800995_ACAD_SPP</t>
  </si>
  <si>
    <t>Library</t>
  </si>
  <si>
    <t>Crossman, Paula</t>
  </si>
  <si>
    <t>110-PVMAINCA-802315_ACAD_SPP</t>
  </si>
  <si>
    <t>Behavioral Sciences</t>
  </si>
  <si>
    <t>Administration Of Justice</t>
  </si>
  <si>
    <t>110-PVMAINCA-800105</t>
  </si>
  <si>
    <t>Social Sciences</t>
  </si>
  <si>
    <t>Education</t>
  </si>
  <si>
    <t>110-PVMAINCA-800445</t>
  </si>
  <si>
    <t>Early Childhood Edu</t>
  </si>
  <si>
    <t>110-PVMAINCA-800440</t>
  </si>
  <si>
    <t>Fire Science</t>
  </si>
  <si>
    <t>Sanchez, David</t>
  </si>
  <si>
    <t>Fire Academy</t>
  </si>
  <si>
    <t>320-PVMAINCA-802345A_INSTRCT</t>
  </si>
  <si>
    <t>Office of the Vice President of Student Affairs</t>
  </si>
  <si>
    <t>VP Student Affairs</t>
  </si>
  <si>
    <t>110-PVMAINCA-801750_STDNT_SV</t>
  </si>
  <si>
    <t>110-PVMAINCA-801120_INSTRCTO</t>
  </si>
  <si>
    <t>Operational budget program supplies and membership</t>
  </si>
  <si>
    <t>Fitness Center</t>
  </si>
  <si>
    <t>250-PVMAINCA-802210_INSTRCTO</t>
  </si>
  <si>
    <t>Maintenance &amp; Operations</t>
  </si>
  <si>
    <t>Garcia, Bobby</t>
  </si>
  <si>
    <t>AA</t>
  </si>
  <si>
    <t>SA</t>
  </si>
  <si>
    <t>Funding Type</t>
  </si>
  <si>
    <t>Cost Per Item</t>
  </si>
  <si>
    <t>Notes</t>
  </si>
  <si>
    <t>Information Technology</t>
  </si>
  <si>
    <t>Weidner, Corey</t>
  </si>
  <si>
    <t>Data Processing</t>
  </si>
  <si>
    <t>110-PVMAINCA-802110_INSTRCTO</t>
  </si>
  <si>
    <t>IT Maintenance Contracts</t>
  </si>
  <si>
    <t>Enterprise Servers</t>
  </si>
  <si>
    <t>NO</t>
  </si>
  <si>
    <t>IT</t>
  </si>
  <si>
    <t>Hire Temporary Employees for Commons &amp; Help Desk</t>
  </si>
  <si>
    <t>Academic Assessment</t>
  </si>
  <si>
    <t>Faculty Stipend for New Online &amp; Hybrid Course Development</t>
  </si>
  <si>
    <t>Academic Assessment &amp; Program Review</t>
  </si>
  <si>
    <t>CPD102ab</t>
  </si>
  <si>
    <t>250-PVMAINCA-800315_INSTRCTO</t>
  </si>
  <si>
    <t>Performing Arts</t>
  </si>
  <si>
    <t>110-PVMAINCA-801715_INSTRCTO</t>
  </si>
  <si>
    <t>EMT</t>
  </si>
  <si>
    <t>110-PVMAINCA-800540_INSTRCTO</t>
  </si>
  <si>
    <t>DAN (Dance)</t>
  </si>
  <si>
    <t>Valle, Sonia</t>
  </si>
  <si>
    <t>Dance</t>
  </si>
  <si>
    <t>110-PVMAINCA-800405</t>
  </si>
  <si>
    <t>Student Wellness Online platform- Campus Well</t>
  </si>
  <si>
    <t xml:space="preserve">Operational Fund </t>
  </si>
  <si>
    <t>FY 15 OYO Funding</t>
  </si>
  <si>
    <t>FY16 OYO Final Funding</t>
  </si>
  <si>
    <t>%</t>
  </si>
  <si>
    <t>FY19 OYO Funding</t>
  </si>
  <si>
    <t>Additional Fund for FY19</t>
  </si>
  <si>
    <t>FY20 OYO Funding</t>
  </si>
  <si>
    <t xml:space="preserve">Total FY21 OYO Fund </t>
  </si>
  <si>
    <t>Capital Fund</t>
  </si>
  <si>
    <t xml:space="preserve">Notes </t>
  </si>
  <si>
    <t>Non-Tech</t>
  </si>
  <si>
    <t>Academic Affairs</t>
  </si>
  <si>
    <t>Student Affairs ***</t>
  </si>
  <si>
    <t>Occ-Ed</t>
  </si>
  <si>
    <t>Administrative Services</t>
  </si>
  <si>
    <t>Facility Project &amp; Furniture</t>
  </si>
  <si>
    <t>Technology</t>
  </si>
  <si>
    <t>Funding Sources</t>
  </si>
  <si>
    <t xml:space="preserve">Page # </t>
  </si>
  <si>
    <t>No of Reqs</t>
  </si>
  <si>
    <t>Requested Amount</t>
  </si>
  <si>
    <t>OYO</t>
  </si>
  <si>
    <t xml:space="preserve">Academic Affairs </t>
  </si>
  <si>
    <t>Student Services</t>
  </si>
  <si>
    <t>Subtotal:</t>
  </si>
  <si>
    <t>TOTAL:</t>
  </si>
  <si>
    <t>(A)</t>
  </si>
  <si>
    <t>Student Affairs</t>
  </si>
  <si>
    <t>President Office Staff</t>
  </si>
  <si>
    <t>Total:</t>
  </si>
  <si>
    <t>from ***</t>
  </si>
  <si>
    <t xml:space="preserve">Capital Fund </t>
  </si>
  <si>
    <t>(B)</t>
  </si>
  <si>
    <t>Technology Capital</t>
  </si>
  <si>
    <t>Occupational Capital</t>
  </si>
  <si>
    <t>FUND BALANCE in SURPLUS:</t>
  </si>
  <si>
    <t>(A) + (B)</t>
  </si>
  <si>
    <t>President Office</t>
  </si>
  <si>
    <t>Non-Technology Capital</t>
  </si>
  <si>
    <t xml:space="preserve"> - HLC</t>
  </si>
  <si>
    <t xml:space="preserve">Library </t>
  </si>
  <si>
    <t>Facilities &amp; Furniture</t>
  </si>
  <si>
    <t xml:space="preserve">Institutional </t>
  </si>
  <si>
    <t>Base</t>
  </si>
  <si>
    <t>Grand Total:</t>
  </si>
  <si>
    <t>TOTAL Commitments and Obligations:</t>
  </si>
  <si>
    <t xml:space="preserve">Recommended Fund in Base </t>
  </si>
  <si>
    <t>- Increase fees in Athletic Teams (53210)</t>
  </si>
  <si>
    <t xml:space="preserve">- Software licenses and services </t>
  </si>
  <si>
    <t>Prop 301 and Carl Perkins</t>
  </si>
  <si>
    <t>Notes:  Two budget items apply Fund 230</t>
  </si>
  <si>
    <t>PVCC - Current Year and Future Budget Development Plan</t>
  </si>
  <si>
    <t>- EMT Medical Director</t>
  </si>
  <si>
    <t xml:space="preserve">Total FY22 OYO Fund </t>
  </si>
  <si>
    <t>OYO Commitments &amp; Budget Reduction  Obligations</t>
  </si>
  <si>
    <t>Vacancy Positions Budget</t>
  </si>
  <si>
    <t>Fund 230 (Carry-Forward 210) **</t>
  </si>
  <si>
    <t xml:space="preserve">Program Initiative &amp; Puma Grant </t>
  </si>
  <si>
    <t>***</t>
  </si>
  <si>
    <t>PT Instruction</t>
  </si>
  <si>
    <t>- PT wages for Contact Center</t>
  </si>
  <si>
    <t>Fund 110  - OYO</t>
  </si>
  <si>
    <t>Recomm'ed Amount</t>
  </si>
  <si>
    <t xml:space="preserve">FY22-23              Recommended </t>
  </si>
  <si>
    <t xml:space="preserve">Total FY23 OYO Operational Fund </t>
  </si>
  <si>
    <t xml:space="preserve"> - General institutional commitments (Development)</t>
  </si>
  <si>
    <t>FY2021-2022</t>
  </si>
  <si>
    <t>FINANCIAL BUDGET COMMITTEE</t>
  </si>
  <si>
    <t>(FBC) MEMBERSHIP</t>
  </si>
  <si>
    <t>Herman Gonzalez</t>
  </si>
  <si>
    <t>Sandra Hiski</t>
  </si>
  <si>
    <t>Prop 301 &amp; Carl Perkins</t>
  </si>
  <si>
    <t xml:space="preserve">Total FY24 OYO Operational Fund </t>
  </si>
  <si>
    <t xml:space="preserve">FY2024 Planned Capital Budget </t>
  </si>
  <si>
    <t>FY2024 Recommended Amount</t>
  </si>
  <si>
    <t>FY2023-24 Operational Fund Assumption</t>
  </si>
  <si>
    <t>FY2023-2024 OYO Commitments and Obligations Assumption</t>
  </si>
  <si>
    <t xml:space="preserve">FY23-24              Recommended </t>
  </si>
  <si>
    <t xml:space="preserve">FY2023-24  Budget Requests Summary </t>
  </si>
  <si>
    <t>Carry-Forward from FY2023-2024 (3.5%)</t>
  </si>
  <si>
    <t>FY2024 Other Funding Sources</t>
  </si>
  <si>
    <t>- FY2021-22 Enrollment Decline/ Budget Reduction</t>
  </si>
  <si>
    <t>FY2023-24 OYO Operational Fund</t>
  </si>
  <si>
    <t xml:space="preserve">FY2023-24 Funding Sources </t>
  </si>
  <si>
    <t>FY2023-24 Estimated Expenses</t>
  </si>
  <si>
    <t>Sean Petty **</t>
  </si>
  <si>
    <t xml:space="preserve">Budget ID </t>
  </si>
  <si>
    <t>Account Title</t>
  </si>
  <si>
    <t>Bruhn, Jessica</t>
  </si>
  <si>
    <t>YES</t>
  </si>
  <si>
    <t>Learning Assistance</t>
  </si>
  <si>
    <t>Math Center Part-Time Wages</t>
  </si>
  <si>
    <t>Ghosh, Vaswati</t>
  </si>
  <si>
    <t>Heuser, Dale</t>
  </si>
  <si>
    <t>Lazzara, Julie</t>
  </si>
  <si>
    <t>AJS Program Manager (Short Term 117)</t>
  </si>
  <si>
    <t>Psychology</t>
  </si>
  <si>
    <t>110-PVMAINCA-801260_INSTRCTO</t>
  </si>
  <si>
    <t>Guest Speakers for SPY Program</t>
  </si>
  <si>
    <t>Money will be used to recruit a high quality speaker to present at this event. Without a stipend for a speaker, it may be difficult to find someone of high quality who is willing and available. Any left over money will be used to produce PVCC psych department swag for students. High quality flyers will also be created with the classes that we offer.</t>
  </si>
  <si>
    <t>Student/Temp Lab Workers for Life Sciences</t>
  </si>
  <si>
    <t>The Student Lab Assistants, under the direction of the Instructional Services Supervisor and/or Lab Techs, will support Life Sciences laboratory activities. These individuals will be responsible for assisting in the preparation of precise chemical solutions, assisting with the setup of laboratory equipment for experiments, disposal of chemical waste, and maintaining the student laboratory environment. All Science courses include a laboratory component. To support the Life Science laboratory programs, we have to employ several lab assistants. With these individuals, laboratory coverage is provided from 7:00am to 10:00pm, Monday through Thursday and Friday, 8:00am - 3:00pm. This expanded coverage ensures that the integrity and continuity of the Science laboratories is maintained. If these positions are not funded, the coverage and operations of the Science laboratories will be compromised.</t>
  </si>
  <si>
    <t>Counseling part-time wages</t>
  </si>
  <si>
    <t>This request will cover 10 hours/week of counseling hours for fall and spring semester to provide personal, career, and crisis counseling to students, consultation to faculty and staff, workshops throughout both semesters. Without this support counseling will be unable to provide necessary and timely counseling assistance to students and staff. Currently, we are near capacity during many weeks; however, we lost a full-time counselor that may not be replaced.</t>
  </si>
  <si>
    <t>Career Tests</t>
  </si>
  <si>
    <t>career inventories</t>
  </si>
  <si>
    <t>Wash Contract (IGA &amp; ESA)</t>
  </si>
  <si>
    <t>Piano Accompanist Funds</t>
  </si>
  <si>
    <t>This is a request for funds to pay for piano accompanists for music classes, private lessons, workshops and performances. We have received these funds for 10 years.</t>
  </si>
  <si>
    <t>Music Director Stipends</t>
  </si>
  <si>
    <t>This request is for funds to pay for music ensemble director stipends for large ensembles at PVCC. The college has never paid ensemble directors' stipends, but this is now standard throughout the district. Ensemble stipends are paid to large ensemble directors - at PVCC this would be jazz band, choir and band.</t>
  </si>
  <si>
    <t>Theater Productions Stipends</t>
  </si>
  <si>
    <t>The theater department annually receives $20,000 in OYO funding to support the 4 theater productions. These funds cover the costs of all production team stipends including directors, designers and technicians. Due to increased costs for rentals, royalties, performances licenses, and wages, the request for 2023-2024 is increased to $30,000.</t>
  </si>
  <si>
    <t>Art Lab Assistant Funds</t>
  </si>
  <si>
    <t>This funding request is to provide $5k in funds for lab assistants in the 3 major art facilities on campus - M-Art Studio, D-Ceramics Studio and E-Digital Art Lab. This request has been funded at $10,000 for the past 6 years. The increase for 2023-2024 is due to the increase in hourly wages for part-time employees.</t>
  </si>
  <si>
    <t>Video Game Production Guest Speakers</t>
  </si>
  <si>
    <t>This request is for $2,000 in funds to support guest speakers and presenters for the Video Game Production program and Esports. Since the VGP does not have its own fund, this request is being submitted through the Center for the Performing Arts.</t>
  </si>
  <si>
    <t>Community Partnerships and Engagement</t>
  </si>
  <si>
    <t>This budget request is for funding to continue to work with existing community fine arts partners and develop new partnerships to building stronger community relationships, share events, guest artists, raise awareness of PVCC fine arts programs, and ultimately lead to new enrollment.</t>
  </si>
  <si>
    <t>Video Game Production Supply Budget</t>
  </si>
  <si>
    <t>Taussig, Kevin</t>
  </si>
  <si>
    <t>PT EMT Skills Lab Instructors (Prop 301, Fund 1 and Fund 2)</t>
  </si>
  <si>
    <t>Fitness Center Front Desk Staff</t>
  </si>
  <si>
    <t>Workforce Development</t>
  </si>
  <si>
    <t>Funds to pay for employees to attend trainings to improve on their knowledge, skills, and abilities in the delivery of current, safe, and inclusive content in the field of exercise science.</t>
  </si>
  <si>
    <t>FOI Faculty Leads</t>
  </si>
  <si>
    <t>FOI Faculty Leads - $1,012 / Load per hour</t>
  </si>
  <si>
    <t>PVReads</t>
  </si>
  <si>
    <t>OccEd Workstation Replacement</t>
  </si>
  <si>
    <t>Occupational Program Emergency Equipment Needs</t>
  </si>
  <si>
    <t>Laboratory equipment, Ambulance consumable</t>
  </si>
  <si>
    <t>Paramedicine</t>
  </si>
  <si>
    <t>110-PVMAINCA-803135_INST_SPT</t>
  </si>
  <si>
    <t>Replace odd/broken equipment, purchase of new equipment to meet community needs, and purchase of augmented reality (AR) equipment. The AR equipment will allow us to meet an accreditation standard that will soon be implemented and will be the far more budget conscious choice vs purchasing of several high fidelity simulation manikins.</t>
  </si>
  <si>
    <t>Replacement of obsolete and old/broken fitness equipment</t>
  </si>
  <si>
    <t>Occupational Program - Emergency Equipment Needs EMT / Fire Science / AJS</t>
  </si>
  <si>
    <t>Emergency Equipment Needs EMT / Fire Science / AJS</t>
  </si>
  <si>
    <t>Occupational Program - Emergency Equipment Needs Lab Science</t>
  </si>
  <si>
    <t>Teacher Development Center (TDC) Coordinator</t>
  </si>
  <si>
    <t>The Social Science Division will access our online, live-online, hybrid, and hybrid virtual course offerings (and course length) in terms of student success and completion, equity, and engagement. In an effort to meet the needs of working students and students with children, we will access the unique needs of the students in our programs, share engagement strategies, and increase the use of virtual office hours among SSD residential faculty and adjunct faculty. These goals align with PVCC's FY22-23 Strategic Direction 1: Ensure high levels of student success with equity, and an excellent experience and Goal 1B: Increase the number of modalities and strategies for teaching and learning, while ensuring relevance of programs and services.</t>
  </si>
  <si>
    <t>Sustain FSC Skills Lab Instructors &amp; Temp. Lab Tech assistance - Temp wages</t>
  </si>
  <si>
    <t>Replacement of PPE (Turnout Equipment)</t>
  </si>
  <si>
    <t>OYO Music Industry Studies Faculty Line</t>
  </si>
  <si>
    <t>Paramedic Student Cadaver Lab</t>
  </si>
  <si>
    <t>PT Paramedic Skills Lab Instructors  (50% from Prop301 and 50% from Fund 1)</t>
  </si>
  <si>
    <t>Paramedic PT PSLA Support Staff</t>
  </si>
  <si>
    <t>AHA Training Center Temporary Position</t>
  </si>
  <si>
    <t>Used to pay the AHA Training Center representative instead of using hourly instructor resources.</t>
  </si>
  <si>
    <t>Nutrition &amp; Food Science PT Lab Coordinator (Carl Perkins or Prop 301)</t>
  </si>
  <si>
    <t>Career Services</t>
  </si>
  <si>
    <t>110-PVMAINCA-801600_STDNT_SV</t>
  </si>
  <si>
    <t>Shuaib, Sara</t>
  </si>
  <si>
    <t>Disability Resource Center</t>
  </si>
  <si>
    <t>Official Functions</t>
  </si>
  <si>
    <t>110-PVMAINCA-801365_STDNT_SV</t>
  </si>
  <si>
    <t>Advising Center</t>
  </si>
  <si>
    <t>Shamoon, Naiema</t>
  </si>
  <si>
    <t>Creation of Permanent Position: Student Affairs Manager, Advisement</t>
  </si>
  <si>
    <t>Printing and Mailing services for Recruitment signature events</t>
  </si>
  <si>
    <t>PVCC Promotional Items for Marketing and Recruitment strategies</t>
  </si>
  <si>
    <t>Official Function Funds for Recruitment and Outreach events</t>
  </si>
  <si>
    <t>Recruitment requires full-time staff to provide optimal services to our campus and the community. Currently these par time staff cover the charter schools and other untapped target groups and schools in our feeder area. The full time recruiter also assist with Orientation programing and delivery as well as overseeing the Puma Scholarship recruitment, awarding and retaining of such scholars.</t>
  </si>
  <si>
    <t>Full time/OYO Recruiter</t>
  </si>
  <si>
    <t>Recruitment requires part time staff to provide optimal services to our campus and the community.  Currently these par time staff cover the charter schools and other untapped target groups and schools in our feeder area.  The part time staff also assist with Orientation programing and delivery as well as overseeing the Puma Scholarship recruitment, awarding and retaining of such scholars.</t>
  </si>
  <si>
    <t>Part Time Recruiters</t>
  </si>
  <si>
    <t>Office Supplies for Cultural Center</t>
  </si>
  <si>
    <t>110-PVMAINCA-801385_STDNT_SV</t>
  </si>
  <si>
    <t>Minority Programs</t>
  </si>
  <si>
    <t>Required to provide college and outside activities to engage underrepresented male and female students. Official function will support travel to conferences such as HACU, NASPA, ENCORE, DLA, and provide speakers and workshops. Food/Drink for Lunch and Learn with the Professors and Community Leaders and similar events. (Some of these events will be Women only or Men only while others will be a collaboration.</t>
  </si>
  <si>
    <t>110-PVMAINCA-801530_STDNT_SV</t>
  </si>
  <si>
    <t>Admissions And Records</t>
  </si>
  <si>
    <t>Amparo, Frank</t>
  </si>
  <si>
    <t>Admissions, Registration &amp; Records, Welcome Center, and Contact Center</t>
  </si>
  <si>
    <t>Peer Leaders Programming</t>
  </si>
  <si>
    <t>Glenn, Kimberlin</t>
  </si>
  <si>
    <t>Part time wages for HR Payroll and HCM updates 20 hours/week</t>
  </si>
  <si>
    <t>Fiscal and Cashier</t>
  </si>
  <si>
    <t>110-PVMAINCA-801990</t>
  </si>
  <si>
    <t xml:space="preserve">Receiving </t>
  </si>
  <si>
    <t>110-PVMAINCA-802005</t>
  </si>
  <si>
    <t>Computer Commons</t>
  </si>
  <si>
    <t>Assoc Dean Lrng Re</t>
  </si>
  <si>
    <t>110-PVMAINCA-802165_ACAD_SPP</t>
  </si>
  <si>
    <t>Amazon Web Services (AWS)</t>
  </si>
  <si>
    <t>Overhaul of CPA lighting and audio system</t>
  </si>
  <si>
    <t>Outdoor Digital Signage Replacement</t>
  </si>
  <si>
    <t>UPS System Replacements</t>
  </si>
  <si>
    <t>Access Control and IDF Closets for Classrooms</t>
  </si>
  <si>
    <t>Preventive Maintenance</t>
  </si>
  <si>
    <t>110-PVMAINCA-801865_OP/MNTPL</t>
  </si>
  <si>
    <t>Electrical cart replacement (2)</t>
  </si>
  <si>
    <t>Need 2 new electric carts each year for 10 year-plan. Current electric carts have past their life spans and unable to repair them.</t>
  </si>
  <si>
    <t>Boom Lift for repairing Light Poles and Tree Trimming</t>
  </si>
  <si>
    <t>Boom Lift; Needed for repairing light poles, roof access and tree trimming.</t>
  </si>
  <si>
    <t>Upgrades to CPA outdoor stage and patio</t>
  </si>
  <si>
    <t>This request is to upgrade the CPA outdoor stage patio (expand concrete stage area), install additional power outlets, install permanent lighting trusses to support outdoor concert series, shade cover for the stage, and other outdoor uses of the space. Recent storms have caused damage to concrete. Upgrading this space will allow for additional performances throughout the year and provide more opportunities for teaching and instruction for students in event production and management.</t>
  </si>
  <si>
    <t>This request is for $4,000 supply budget for the Video Game Production Program (VGP). Since the VGP does not have its own fund, this request is being submitted through the Center for the Performing Arts. This request is to purchase equipment and supplies for VGP classes, events and for Esports tournaments.</t>
  </si>
  <si>
    <t>Compliance Coordinator</t>
  </si>
  <si>
    <t>President Staff</t>
  </si>
  <si>
    <t xml:space="preserve">Total FY25 OYO Operational Fund </t>
  </si>
  <si>
    <t xml:space="preserve">FY24-25              Recommended </t>
  </si>
  <si>
    <t>-Marketing Professional Services</t>
  </si>
  <si>
    <t>College Contingency Budget</t>
  </si>
  <si>
    <t>Facility Budget</t>
  </si>
  <si>
    <t>Vacant Positions</t>
  </si>
  <si>
    <t xml:space="preserve">Institutional Fund  Available </t>
  </si>
  <si>
    <t>FY2024-2025 Budget Reduction Plan</t>
  </si>
  <si>
    <t>Huu Hoang (Chair)</t>
  </si>
  <si>
    <t>Frank Amparo</t>
  </si>
  <si>
    <t>Jana Schwartz/Anne Suzuki</t>
  </si>
  <si>
    <t>Ivette Quintero ***</t>
  </si>
  <si>
    <t>Josh Moss ***</t>
  </si>
  <si>
    <t>David Rubi *</t>
  </si>
  <si>
    <t>Corey Weidner</t>
  </si>
  <si>
    <t>Loretta Mondragon *</t>
  </si>
  <si>
    <t>Lori Espinosa *</t>
  </si>
  <si>
    <t>Robert Mccanless *</t>
  </si>
  <si>
    <t>Marie Thearle *</t>
  </si>
  <si>
    <t>Jennifer Miller *</t>
  </si>
  <si>
    <t>Mathy Miller *</t>
  </si>
  <si>
    <t>Justin Johnson *</t>
  </si>
  <si>
    <t>Kevin Taussig **</t>
  </si>
  <si>
    <t>Greg Hughes</t>
  </si>
  <si>
    <t>Gina Cinali</t>
  </si>
  <si>
    <t>AVAILABLE BUDGET:</t>
  </si>
  <si>
    <t>OPERATIONAL FUND TOTAL:</t>
  </si>
  <si>
    <t>Strategic Priority #1</t>
  </si>
  <si>
    <t>This request is for part-time wages for tutors. The Center is staffed with part-time tutors that provide tutoring for most subjects including Math, English, science, accounting, economics, and computers. Currently, the tutors are making minimum wage which is not competitive with other markets.</t>
  </si>
  <si>
    <t>Part-time wages for LSC</t>
  </si>
  <si>
    <t>FY25-136</t>
  </si>
  <si>
    <t>This request is for the online tutoring service- Brainfuse. It is necessary to provide this service because online services must mirror in-person services for any distance learning accreditation according to HLC.</t>
  </si>
  <si>
    <t>Brainfuse (Online tutoring vendor)</t>
  </si>
  <si>
    <t>FY25-135</t>
  </si>
  <si>
    <t>This request is for part-time wages for the MC. As an extension of the LSC, it currently has math tutoring and math proctoring for online math classes.</t>
  </si>
  <si>
    <t>FY25-134</t>
  </si>
  <si>
    <t xml:space="preserve">New </t>
  </si>
  <si>
    <t>Strategic Priority #1; #3</t>
  </si>
  <si>
    <t>FY25-006</t>
  </si>
  <si>
    <t>Strategic Priority #1; and Priority #2</t>
  </si>
  <si>
    <t>Our Front Desk staffing is essential in order to safely operate our Fitness Center programming in the F110 classroom. * Their responsibilities also help increase enrollment, and maintain a clean and safe environment, which has become especially important in our post pandemic environment. * No funding for front desk fitness center staff would jeopardize the safety and daily operations of the fitness center.</t>
  </si>
  <si>
    <t>FY25-004</t>
  </si>
  <si>
    <t>FY15-208</t>
  </si>
  <si>
    <t>FY15-207</t>
  </si>
  <si>
    <t>FY15-206</t>
  </si>
  <si>
    <t>FY15-205</t>
  </si>
  <si>
    <t>Using Fund 230</t>
  </si>
  <si>
    <t>FY15-204</t>
  </si>
  <si>
    <t>FY15-203</t>
  </si>
  <si>
    <t>Strategic Priority #2</t>
  </si>
  <si>
    <t>FY15-201</t>
  </si>
  <si>
    <t>Strategic Priority #1; #4</t>
  </si>
  <si>
    <t>Music rights must be purchased for the Fall and Spring Dance Concerts. Personnel is needed to contact companies and/or artists to find out if music rights can be purchased for use in the concert(s), what the cost is, and complete the necessary paperwork/payment to secure the music rights for the concerts/performances.</t>
  </si>
  <si>
    <t>Temp. Personnel to assist with purchase of Music Rights</t>
  </si>
  <si>
    <t>FY25-079</t>
  </si>
  <si>
    <t>Funds are being requested to continue to hire a temp. PT advisor to assist the Dance Program Director with student advisement.  Dance students need advisement to obtain a 2-year associates degree and to transfer to a 4-year degree in Dance.  It is difficult for PVCC's one Dance Faculty/Program Director to advise in addition to her teaching her instructional load and serve as the director for a Fall and Spring Dance concert, and provide community outreach Dance activities which are often funded in part through grants which she both writes and manages.  It is also difficult for our general advisors to provide the one-on-one advisement which assists with student retention and completion.\r\n\r\nConsequences of not funding this request are that individualized advisement in dance will not occur.</t>
  </si>
  <si>
    <t>Temporary Advising Assistance</t>
  </si>
  <si>
    <t>FY25-078</t>
  </si>
  <si>
    <t>Strategic Priority #1; 4</t>
  </si>
  <si>
    <t>Funds are being requested or instructional supplies to maintain a high quality dance program.  The funds will be used to purchase 1) costumes, props, and lighting gels to aid in performance, 2) to purchase other needed supplies/equipment for dance concerts and visiting guest artists/choreographers, 3) to purchase safety equipment including marley tape and first aid kit supplies, and 4) to purchase percussion instruments to aid dance rehearsals and ethnic dance workshops.</t>
  </si>
  <si>
    <t>Supplies for Dance Program</t>
  </si>
  <si>
    <t>FY25-076</t>
  </si>
  <si>
    <t>Funds are being requested to continue to raise the artistic level of current dance courses and performances for both PVCC students and audience members.   These funds will be used to hire guest artists/choreographers.\r\n\r\nThis will allow for vast continued improvement in the quality of public presentations, workshops, and performances.  A higher quality, and expansion of, the dance program will increase community participation in workshops and concert attendance, which will also generate revenue for the college, and increase visibility of the Dance Program.  The increase in visibility can generate an increase in enrollment and FTSE in Dance classes (DAN, DAH, PED).  It also will provide for a higher quality of education/learning experiences in Dance for students enrolled in these courses.\r\n\r\nPVCC would not be able to enhance the dance program by raising the level of its artistic programming, public presentations, or utilizing off-campus locations for courses, rehearsals and performances.  Lack of funding would create less diverse programming, lower quality performance, and less off campus/community workshops.  This would lead to a decline in recruitment, enrollment and retention.\r\n\r\nSince the PVCC dance program has no new classroom space to grow into, the only way to enhance the program is to raise the level of its artistic programming, public  presentations, and possibly utilize off-campus locations for courses, rehearsals and performances.\r\n\r\n\r\n\r\n\r\n\r\n\r\n\r\n</t>
  </si>
  <si>
    <t>Temp. Guest Artists/Choreographers</t>
  </si>
  <si>
    <t>FY25-075</t>
  </si>
  <si>
    <t>*Funds are being requested for Organizational dues and registration fees for organizational events for recruitment and to enhance enrollment. The funds will also be used to purchase 1) costumes, props, and lighting gels to aid in performance, 2) to purchase other needed supplies/equipment for dance concerts and visiting guest artists/choreographers, 3) to purchase safety equipment including Marley tape and first aid kit supplies, and 4) to purchase percussion instruments to aid dance rehearsals and ethnic dance workshops 5) to purchase Anatomical models used in dance technique classes to provide an understanding of the body, body mechanics, anatomy, muscle imbalances, etc. in the classroom. *The request is a minimal cost to enhance student success and degree completion as well as increase enrollment. * Lack of funding would prohibit participation in events and recruitment efforts. Lack of funding would also impact the student success and retention. * Dance Department</t>
  </si>
  <si>
    <t>Outreach, Dance Concert, Recruitment</t>
  </si>
  <si>
    <t>FY25-027</t>
  </si>
  <si>
    <t xml:space="preserve">Commitment and Obligation </t>
  </si>
  <si>
    <t>Required accreditation fees.</t>
  </si>
  <si>
    <t>Accreditation Fees</t>
  </si>
  <si>
    <t>FY25-039</t>
  </si>
  <si>
    <t>College Commitment $150,000</t>
  </si>
  <si>
    <t>Strategic Priority #4; #1</t>
  </si>
  <si>
    <t>FY25-007</t>
  </si>
  <si>
    <t xml:space="preserve">Course Fee </t>
  </si>
  <si>
    <t>FY25-024</t>
  </si>
  <si>
    <t>The Counseling and Personal Development Division provides a comprehensive counseling instruction and service program to assist students, staff, and community members to attain their academic, career, and personal goals.  DESCRIPTION: * This position provides direct and indirect support to counselor, service faculty and the learners they serve; * This position will help provide support for the administrative tasks associated with FYE (college success classes) * This position provides technical support to assess division efficiency, effectiveness and impact on student learning outcomes;  * This position schedules faculty, staff and students appointments; * The clerical and technical support this position provides is essential in order for the division to fulfill its mission and to become more comprehensive and niche-focused.  *Counselors work with such student population niches as student athletes, students attending orientation (which will likely be required for developmental students), ESL students, and adult re-entry students. Without adequate staffing infrastructure, the ability for Counselors to work effectively and efficiently with these populations can become compromised. JUSTIFICATION 1. A receptionist position for the Counseling Division has been requested for the past 15 years without being funded. The division had an OYO position for 6 years until 8 years ago when that position was eliminated. For the past 9 years the division has been using temporary funds for this position. Further, the funds were cut by 22% a several years ago which meant a reduction in staff for a position that was already under-funded. For stability purposes, this position should be funded as a full-time position. We are simply requesting temporary funds to maintain the last several years of staffing needs.  2. Significant increases in division staffing, growth and comprehensiveness of division curriculum and services, and student utilization of division programs and services has occurred. Accordingly, demands on the time and role and function of this position have increased.  3. With the new student Welcome Center, especially designed for new students, staffing has become even more significant. The need for an administrative assistant is critical to meet student's needs.  CONSEQUENCES FOR NOT FUNDING 1. Less likelihood for Counseling to meet student's needs appropriately, timely, and adequately. 2. Decline in Counseling organizational efficiency and effectiveness 3. Potential reduction in student access to counseling programs and services. 4. Less success with FYE programming as those students are heavy users of Counseling</t>
  </si>
  <si>
    <t>FY25-023</t>
  </si>
  <si>
    <t xml:space="preserve">Entered as FYI </t>
  </si>
  <si>
    <t>Career inventories for career counseling and FYE/CPD classes</t>
  </si>
  <si>
    <t>FY25-020</t>
  </si>
  <si>
    <t>Career inventory licensing fee for students, either for career counseling or FYE/CPD classes</t>
  </si>
  <si>
    <t>FY25-019</t>
  </si>
  <si>
    <t>These T-shirts are for the cohorts of the Fresh Start Program.</t>
  </si>
  <si>
    <t>T-shirts for Fresh Start Students</t>
  </si>
  <si>
    <t>110-PVMAINCA-800700_INSTRCTO</t>
  </si>
  <si>
    <t>Business</t>
  </si>
  <si>
    <t>Petty, Sean</t>
  </si>
  <si>
    <t>Business / Information Technology</t>
  </si>
  <si>
    <t>FY25-105</t>
  </si>
  <si>
    <t>Part time worker to promote programs and embedded tutors (Accounting)</t>
  </si>
  <si>
    <t>FY25-104</t>
  </si>
  <si>
    <t>These scrubs would be used for students at CRC sites.</t>
  </si>
  <si>
    <t>Scrubs for CRC program</t>
  </si>
  <si>
    <t>110-PVMAINCA-800235</t>
  </si>
  <si>
    <t>Computer Information Systems</t>
  </si>
  <si>
    <t>FY25-102</t>
  </si>
  <si>
    <t>Strategic Priority #3</t>
  </si>
  <si>
    <t>FY25-026</t>
  </si>
  <si>
    <t>Recommended WFC Fund</t>
  </si>
  <si>
    <t>The paralegal program is just getting started and there is a need to continue the position for an additional year.</t>
  </si>
  <si>
    <t>FY25-025</t>
  </si>
  <si>
    <t xml:space="preserve">Recommended Review Course Fee Balances </t>
  </si>
  <si>
    <t>A lab assistant, under the direction of the Instructional Services Supervisor and/or Lab Techs, will support Life and Physical Sciences laboratory  activities at Black Mountain campus. This individual will be responsible for assisting in the preparation of precise chemical solutions, assisting with the setup of laboratory equipment for experiments, disposal of chemical waste, and maintaining the student laboratory environment. All Science courses include a laboratory component, and current staffing is not sufficient to cover evening supervision of labs at Black Mountain and in Physical Sciences. To support the Sciences laboratory programs, we have to employ numerous lab assistants, however current staffing is insufficient to provide coverage at Black Mountain. With this coverage, the integrity and continuity of the Science laboratories is maintained. If these positions are not funded, the coverage and operations of the Black Mountain Science  laboratories will be compromised.</t>
  </si>
  <si>
    <t>Temporary worker for black mountain labs</t>
  </si>
  <si>
    <t>Lace, Jeff</t>
  </si>
  <si>
    <t>FY25-032</t>
  </si>
  <si>
    <t>FY25-031</t>
  </si>
  <si>
    <t>Strategic Priority #4</t>
  </si>
  <si>
    <t>Faculty Stipend for New Online; Hybrid Course Development. Overseen through the eLearning Committee and VPAA.</t>
  </si>
  <si>
    <t>Kahlon, Amardeep</t>
  </si>
  <si>
    <t>FY25-132</t>
  </si>
  <si>
    <t>PVReads discusses a book each semester, as voted on by students, and provides a space for students and employees to engage in an open conversation. This will cover books, shirts, and food. Future -&amp;nbsp;will explore the idea of an FYE PV Reads.</t>
  </si>
  <si>
    <t>FY25-131</t>
  </si>
  <si>
    <t xml:space="preserve">Carl Perkins Grant </t>
  </si>
  <si>
    <t>Compliance Coordinator. Reports to Dean, Career; Technical Education.</t>
  </si>
  <si>
    <t>FY25-130</t>
  </si>
  <si>
    <t>FY25-129</t>
  </si>
  <si>
    <t>ALT Critical Thinking Co-Chairs. Summer. And Adjunct Faculty Stipend for Program Review.</t>
  </si>
  <si>
    <t>FY25-128</t>
  </si>
  <si>
    <t>ALT Critical Thinking Academy Co-Chairs. Fall and Spring.</t>
  </si>
  <si>
    <t>FY25-127</t>
  </si>
  <si>
    <t>* (History of Funding) In 2020-21 the Health &amp;amp; Exercise Science OYO Senior Administrative Specialist position was moved into the Prop 301 budget vs staying in Fund I Operational Funds as it has been for many years. Therefore, due to budget cuts in Prop 301 it was not initially funded in Spring of 2020. To save the position, funding for a permanent .75 FTE position which should have been used for this position was found, and the Fund I allied health budget was used to pay for the other .25 FTE to keep it as a 1.0 FTE position. Although the Senior Administrative Specialist position was our division's top priority, the loss of the majority of our allied health budget eliminates the division's ability to plan academic and community outreach activities as it traditionally does each year. The loss of the allied health budget, along with our loss of a part-time Lab Tech . In 2021-22, both the Allied Health Temp Wages and the PT Lab Coordinator position were funded. The following is justification for the need to continue the allied health budget, and it is important to note that the $ amount requested and received has not changed for the past approximately 20+ years. Temporary wages are used in the allied health program/courses to assist with advisement, marketing, and program assessment (i.e. tracking of data for accreditation/certification and program completion) and guest speakers. The allied health programs this request supports include the Nutrition and Dietetic Technology Program, EXS Strength and Personal Training degree and certificates, the Teaching Healing and Meditation courses/program, transfer courses to 4 year colleges/universities, the sustainability courses, and the Integrated Health Science Center's (IHSC) community outreach and academic activities and events. If not funded, specific program advisement, marketing and program assessment efforts, and guest lecturers will be limited. The past two years we supplemented allied health funds with Course Fees. These might not be available next year. As mentioned above, the amount requested has not changed and has been approved for the past 20+ years which is why the \yes\" was marked above to make these funds part of the permanent base budget. It has also been used to support course fees for small equipment/supplies and temp. staffing (e.g. lab assistants). * As mentioned above</t>
  </si>
  <si>
    <t>FY25-001</t>
  </si>
  <si>
    <t>$7000 for supplies, $7000 for official function, $7000 material and printing for Anthropology, History, Political Science, Geography, Humanities, Early Childhood Education, Education. We are going to use the budget for activity and program promotion to increase enrollment.</t>
  </si>
  <si>
    <t>Supply official function and material for Social Sciences Division</t>
  </si>
  <si>
    <t>110-PVMAINCA-802440_INSTRCTO</t>
  </si>
  <si>
    <t>Social Science &amp; History</t>
  </si>
  <si>
    <t>FY25-038</t>
  </si>
  <si>
    <t>We have made significant inroads in cataloging archival items related to the Buxton Art Collection, including new photography of the art objects, supplemental information on the artists, and the original acquisition of items. Our continued work will focus on past college presidents and faculty sabbatical projects.51310-PVCMAINCA-110-802315-ACAD-SPPT (Temp Level)Funding needed temp wages: $4500.1 adjunct librarian at $53 x 2 hours= $3392 (Fall/Spring semester)1 temp at $16 x 2 = $1024 (Fall/Spring semester)</t>
  </si>
  <si>
    <t>Archives Digitization Project: Temp Workers</t>
  </si>
  <si>
    <t>FY25-043</t>
  </si>
  <si>
    <t>Strategic Priority #2; #1</t>
  </si>
  <si>
    <t>We will track the time spent on research for OER projects, the number of texts, learning objects, and videos created with the assistance of our OER Specialist. We can also track the expenses that students save from avoiding textbook costs.</t>
  </si>
  <si>
    <t>OER Specialist Temp</t>
  </si>
  <si>
    <t>FY25-042</t>
  </si>
  <si>
    <t>28K permits us to maintain our existing subscriptions and to expand our zero textbook cost initiative. Students need access to scholarly content to complete assignments, and faculty need access to these digital subscriptions to create teaching material.</t>
  </si>
  <si>
    <t>OYO Database Subscriptions</t>
  </si>
  <si>
    <t>FY25-041</t>
  </si>
  <si>
    <t>In order to provide recognition for critical community engagement the ECE at PVCC program is requesting $1,000.00 for advisory committee refreshments and artifacts/gifts for the advisory committee members.</t>
  </si>
  <si>
    <t>ECE Advisory Committee Support</t>
  </si>
  <si>
    <t>Colunga, Christie</t>
  </si>
  <si>
    <t>Early Childhood Education Program</t>
  </si>
  <si>
    <t>FY25-061</t>
  </si>
  <si>
    <t>An increase of $5,000.00 to the current $2,750.00 Early Childhood Education supply budget is requested. Faculty, adjunct faculty, and ECE program staff will need books and materials to study as a part of the Mosaic of Marks Words Materials preparation, exhibition, and post exhibition experience. These books and supplies include materials needed to observe, document, and share the study efforts of CFS/ECH/EED student's contribution to the Mosaic of Marks Words Materials exhibit experience and to demonstrate to students the salient exhibit content. We need books that are not given freely from publishers and must be purchased, we need visual arts media, documentation panels, new wagons/carts to transport materials.  Given the FY23 Social Sciences Division's discipline combined unexpended balance of $8,000 we suggest the SSD discipline specific budgets be reduced to reflect actual expenditures and the Early Childhood Education program supplies and materials budget be increased by $5,000.00.</t>
  </si>
  <si>
    <t>ECE Program Materials</t>
  </si>
  <si>
    <t>FY25-060</t>
  </si>
  <si>
    <t>Two 109 Early Childhood Instructional Service Specialist</t>
  </si>
  <si>
    <t>FY25-057</t>
  </si>
  <si>
    <t>114 Early Childhood Instructor Senior</t>
  </si>
  <si>
    <t>FY25-056</t>
  </si>
  <si>
    <t>•Please identify the need or issue that motivated this budget request and please describe how this request addresses the need or issue to archive the college goal/priority. If this request is prompted by a legal mandate or business requirement, please provide background on this requirement. This ACEN membership is a business requirement for nursing program accreditation . •How does this request advance goals at a reasonable cost for the return on expenditures? NLN and ACEN dues along with the traditional pinning ceremony are required to fulfill the mission of the Nursing program. •What is the impact if no funding is allocated to this request? How would you address this issue? The nursing program will not be able to keep it accreditation with ACEN. •Which office or department will be involved in this budget review? Administration Office supplies - $3,000.00 Pinning/Graduation - $4,000 (printing, refreshments).</t>
  </si>
  <si>
    <t>FY25-063</t>
  </si>
  <si>
    <t>Operational Budget Requests</t>
  </si>
  <si>
    <t>Division Priority Number</t>
  </si>
  <si>
    <t>Budget Amount Approved in last FY2023-2024</t>
  </si>
  <si>
    <t>approvedCost_Per_Item</t>
  </si>
  <si>
    <t>Budget Requested Amount</t>
  </si>
  <si>
    <t>Expected a Permanent Budget</t>
  </si>
  <si>
    <t xml:space="preserve">Approved Last Years? </t>
  </si>
  <si>
    <t xml:space="preserve">Strategic Priority </t>
  </si>
  <si>
    <t>Account Code</t>
  </si>
  <si>
    <t>Budget Request Title</t>
  </si>
  <si>
    <t>Manager Name</t>
  </si>
  <si>
    <t>Department/Office</t>
  </si>
  <si>
    <t>FY2024-2025 COLLEGE BUDGET DEVELOPMENT RECOMMENDATIONS</t>
  </si>
  <si>
    <t>AVAILABLE BUDGET (Festival Of Tales and other events)</t>
  </si>
  <si>
    <t>account Number</t>
  </si>
  <si>
    <t>Budget Request Description and Justification</t>
  </si>
  <si>
    <t>approved Cost_Per_Item</t>
  </si>
  <si>
    <t>Recommended Budget Amount</t>
  </si>
  <si>
    <t>FY25-118</t>
  </si>
  <si>
    <t>Suzuki, Anne</t>
  </si>
  <si>
    <t>Total: $182,57312 peer leaders at 25hrs per week  for 12 months.1/FOI +3 Puma Power Up Additional during a peak of $12,480.0012 peer leaders at 25hrs per week  for 2 weeks</t>
  </si>
  <si>
    <t>FY25-033</t>
  </si>
  <si>
    <t>Student Financial Assistance</t>
  </si>
  <si>
    <t>Financial Aid</t>
  </si>
  <si>
    <t>110-PVMAINCA-801540_STDNT_SV</t>
  </si>
  <si>
    <t>Create a Permanent Funding Source for All Arizona/USA Academic Team Scholarships</t>
  </si>
  <si>
    <t>The college is obligated to fund these scholarships each year but has not created a permanent funding source.  This has resulted in confusion and missed fiscal reconciliation.  In order to be compliant and create program stability VPAS Herman Gonzalez has requested that a permanent funding source be created for this program</t>
  </si>
  <si>
    <t>would like to recommend as institutional commitments</t>
  </si>
  <si>
    <t>FY25-072</t>
  </si>
  <si>
    <t>Continue service contract of 2-way texting for PVCC</t>
  </si>
  <si>
    <t>Continue service contract of 2-way texting for PVCC. Service has been used for a variety of campaigns along with college programs related to enrollment, tuition due, or general distribution of information for students.</t>
  </si>
  <si>
    <t>Strategic Priority #1; #2</t>
  </si>
  <si>
    <t>FY25-045</t>
  </si>
  <si>
    <t>Recruitment Office</t>
  </si>
  <si>
    <t>--Need funds to support recruitment special events hosted on campus. This special events require food, snacks or decor to host guests while they learn about PVCC, programs, updates etc. (Sr. Night, Noche Familiar and others to include Middle school campus visit).  PVCC has had an increased in requests for group events that tour and showcase programs on campus requiring groups to be on campus longer period of time.</t>
  </si>
  <si>
    <t>Strategic Priority #2; #3</t>
  </si>
  <si>
    <t>FY25-048</t>
  </si>
  <si>
    <t>Purchase promotional items to increase PVCC's image and visibility throughout the community (pens, pencils, bags, shirts and other promotional items). PV promotional products are powerful tool to attract prospective students to campus. They catch the eye of potential students and leave lasting impression. The Recruitment Office is now the hub of most PVCC promotional items and with all campus department requests items for multiple events.</t>
  </si>
  <si>
    <t>FY25-049</t>
  </si>
  <si>
    <t>Marketing assists in producing marketing materials to promote PVCC and the many recruitment events hosted by the Recruitment Office.&amp;; A mailing company prints and mails to prospect students the advertisements promoting our events.&amp;; This; reduces the many hours of work staff would have to work to print labels, put on postcards sort and them mail.</t>
  </si>
  <si>
    <t>FY25-083</t>
  </si>
  <si>
    <t>Intercultural Center</t>
  </si>
  <si>
    <t>Part-time Staff for Intercultural Center</t>
  </si>
  <si>
    <t>Part-time staff to help staff and run the Intercultural center. This person will help with programming activities in and outside of the Intercultural Center.</t>
  </si>
  <si>
    <t>FY25-028</t>
  </si>
  <si>
    <t>Full-Time Permanent Financial Aid Outreach Coordinator</t>
  </si>
  <si>
    <t>In order to support the college strategic plan, enrollment/retention plan, and 4DX, the Financial Aid Department needs a permanent outreach team. To get started, requesting a permeant student services specialist senior (111) that will coordinate, administer and implement student outreach programs and activities both on and off campus such as, but not limited to Default Prevention, Financial Literacy and Financial Aid Outreach (information sessions, FAFSA completion events, scholarships, etc.). Participates in planning and implementing college-wide recruitment events. Oversees targeted outreach activities through phone and text campaigns and emails to students. Acts as a representative of the financial aid office at orientations, career fairs, etc. Creates, manages and conducts financial aid orientation and presentations, financial literacy seminars, events and workshops. Researches, designs and implements best practices for the management of financial literacy, student loan borrowing to assure lowest possible default rates and general financial success of current and former students. The FA department is very small and without this dedicated position the department will not be able to participate in outreach/enrollment activities with our high school partners, will not be able to host student engagement activities on campus and will not be able to contribute to the enrollment/retention efforts of the college.</t>
  </si>
  <si>
    <t>FY25-030</t>
  </si>
  <si>
    <t>Mccrudden, John</t>
  </si>
  <si>
    <t>Part Time WBE Coordinator</t>
  </si>
  <si>
    <t>part-time position in Career Services charged with enhancing and increasing the participation on students and PVCC faculty in WBE activities and experiences including, Internships, Service Learning. Shadow Program.</t>
  </si>
  <si>
    <t>FY25-046</t>
  </si>
  <si>
    <t>FY25-047</t>
  </si>
  <si>
    <t>FY25-021</t>
  </si>
  <si>
    <t>Currently the Advising Director is unable to devote proper time to the higher planning function of the office (further implementing guided pathways, development of retention action plan, and overall enrollment strategies) as they spend most of their time managing the staff and student staff and seeing students. The funding for this position is vital to the success of the department's goals. Currently, the day to day department activities are performed in entirety by the department director, which causes the director the inability to devote adequate time to the director's work scope to include institutional initiatives. If funding is not provided for the requested position, this will continue to have a negative impact; with student enrollment, retention, and success. Additionally, this will continue to cause undue hardship on the department director, and the department at large.</t>
  </si>
  <si>
    <t>FY25-301</t>
  </si>
  <si>
    <t xml:space="preserve">Staff Support Upgrade 107 to 109. </t>
  </si>
  <si>
    <t>This request is to increase the amount of the current Student Services Technician (107) testing staff member, to upgrade the position to Student Services Specialist Sr (109). Amount provided above reflects the amount we will add to upgrade the position.</t>
  </si>
  <si>
    <t xml:space="preserve">Staff Support Upgrade 109 to 114. </t>
  </si>
  <si>
    <t>FY25-082</t>
  </si>
  <si>
    <t>Develop Men and Women Programs -Official Function</t>
  </si>
  <si>
    <t>Office Decor for the Intercultural Center to purchase culturally relevant decor to be inclusive of a broader range of cultures.</t>
  </si>
  <si>
    <t>FY25-121</t>
  </si>
  <si>
    <t>Cultural Heritage Month Events/Activities (Official Functions)</t>
  </si>
  <si>
    <t>Overall, cultural heritage months are an important way to acknowledge, appreciate, and honor the diverse backgrounds and experiences that enrich our societies. They contribute to social cohesion, understanding, and the promotion of equal rights and opportunities for all individuals, regardless of their cultural or ethnic background. Cultural Heritage months contribute to belonging and student success and retention.</t>
  </si>
  <si>
    <t>FY25-123</t>
  </si>
  <si>
    <t>Foster Youth/International/LGBTQ+ - Friendsgiving Dinner- Official Function</t>
  </si>
  <si>
    <t>Friendsgiving will be celebrated during the week of Thanksgiving, typically the Monday before. It will be a catered Thanksgiving dinner. Attendees; will consist of Foster Youth, International Students, Veterans, and LGBTQ+ students, Foster Youth Champions, Coaches, and club advisors.</t>
  </si>
  <si>
    <t>Strategic Priority #3; #1</t>
  </si>
  <si>
    <t>FY25-054</t>
  </si>
  <si>
    <t>Disability Resources And Servi</t>
  </si>
  <si>
    <t>Will assist us with programing, to encourage and enhance student engagement in after class activities and programs, to create a sense of belonging for DRS students.</t>
  </si>
  <si>
    <t>FY25-064</t>
  </si>
  <si>
    <t>Professional Disability Services Institutional Membership</t>
  </si>
  <si>
    <t>Association on Higher Education And Disability membership, a very important tool for DRS staff members working to foster equitable and accessible higher education environments for people with disabilities. This membership offers access to professional consultation, information and referral services.</t>
  </si>
  <si>
    <t>FY25-074</t>
  </si>
  <si>
    <t>Testing</t>
  </si>
  <si>
    <t>110-PVMAINCA-801460_STDNT_SV</t>
  </si>
  <si>
    <t>National College Testing Association (NCTA) Membership</t>
  </si>
  <si>
    <t>Membership available for testing professionals, and must be renewed annually.</t>
  </si>
  <si>
    <t>FY25-080</t>
  </si>
  <si>
    <t>Advertising (Promotional Material)</t>
  </si>
  <si>
    <t>Amount request will assist in promoting services to ensure students receive the services needed for their college success.</t>
  </si>
  <si>
    <t>FY25-111</t>
  </si>
  <si>
    <t>Early Outreach Office</t>
  </si>
  <si>
    <t>Smith, Kevin</t>
  </si>
  <si>
    <t>Early College</t>
  </si>
  <si>
    <t>110-PVMAINCA-801440_STDNT_SV</t>
  </si>
  <si>
    <t>Early College Marketing Materials</t>
  </si>
  <si>
    <t>Our office needs marketing materials to support outreach to support early college students in order to increase enrollment number for PVCC.</t>
  </si>
  <si>
    <t>FY25-113</t>
  </si>
  <si>
    <t>Early College Student Service Supervisor Position Reclassification</t>
  </si>
  <si>
    <t>The Early College Programs department is requesting funding to reclassify a current 114 Student Service Specialist position to a 117 Student Service Supervisor to provide more effective support, training, and supervision over our College Navigation Specialist program</t>
  </si>
  <si>
    <t>FY25-115</t>
  </si>
  <si>
    <t>Early College  Supplies</t>
  </si>
  <si>
    <t>The request is for supplies for the early college department. Supplies and materials includes materials for our early college staff to better serve our students and their needs.</t>
  </si>
  <si>
    <t>Strategic Priority #3; #2</t>
  </si>
  <si>
    <t>FY25-116</t>
  </si>
  <si>
    <t>Early College Official Functions</t>
  </si>
  <si>
    <t>The official functions for Early College is for the benefit of our students and to support their mental, physical and emotional well-being.</t>
  </si>
  <si>
    <t>FY25-112</t>
  </si>
  <si>
    <t>Early College OYO to Permanent Student Service Analyst Embedded Advisors</t>
  </si>
  <si>
    <t>Staffing shortages have led to an increase in case management load for the counseling and career specialist staff which doesn't provide for a high level of service to our greatest need students. It is also important to highlight that we have spend a significant amount of time and resources developing and strengthening these partner relationships over the last year. Failure to continue support for these two positions could permanently damage the partner relationship with the administration, staff, and students that we have worked tirelessly to create.</t>
  </si>
  <si>
    <t>FY25-114</t>
  </si>
  <si>
    <t>Early College Student Service Analyst - College Navigation Specialist CSHS and Boulder Creek</t>
  </si>
  <si>
    <t>The Early College Programs Department is requesting funding to support one Student Service Analyst (College Navigation Specialist) position to support Boulder Creek High School and Cactus Shadows High School with navigation of college going information and processes. This position will also serve the Black Mountain campus by providing additional support with student service functions. This position will also assist in pipeline generation and matriculation into PVCC and PVCC Black Mountain.</t>
  </si>
  <si>
    <t>FY25-117</t>
  </si>
  <si>
    <t>Reclassification</t>
  </si>
  <si>
    <t>This reclassification was necessary to properly staff the Early College Department after staffing changes.</t>
  </si>
  <si>
    <t>FY25-401</t>
  </si>
  <si>
    <t>Mens Athletics Golf</t>
  </si>
  <si>
    <t>Increase to travel lines for each of 12 athletics programs to account for travel and per diem rate increases.</t>
  </si>
  <si>
    <t>Each sport's travel line in 10 of our 12 programs falls short of travel expenses for scheduled competitions. This includes expenses such as\ per diem</t>
  </si>
  <si>
    <t>FY25-402</t>
  </si>
  <si>
    <t>Womens Athletics Golf</t>
  </si>
  <si>
    <t>FY25-403</t>
  </si>
  <si>
    <t>Mens Athletics Baseball</t>
  </si>
  <si>
    <t>FY25-404</t>
  </si>
  <si>
    <t>Mens Athletics Cross Country</t>
  </si>
  <si>
    <t>FY25-405</t>
  </si>
  <si>
    <t>FY25-406</t>
  </si>
  <si>
    <t>Mens Athletics Soccer</t>
  </si>
  <si>
    <t>110-PVMAINCA-801805_STDNT_SV</t>
  </si>
  <si>
    <t>FY25-407</t>
  </si>
  <si>
    <t>Mens Athletics Track</t>
  </si>
  <si>
    <t>110-PVMAINCA-801860_STDNT_SV</t>
  </si>
  <si>
    <t>FY25-408</t>
  </si>
  <si>
    <t>Womens Athletics Cross Country</t>
  </si>
  <si>
    <t>FY25-409</t>
  </si>
  <si>
    <t>Mens Athletics Tennis</t>
  </si>
  <si>
    <t>110-PVMAINCA-801840_STDNT_SV</t>
  </si>
  <si>
    <t>FY25-410</t>
  </si>
  <si>
    <t>Mens Athletics Training</t>
  </si>
  <si>
    <t>\tEnhance Operational Support, Increase to Sport &amp; Training Budgets</t>
  </si>
  <si>
    <t>FY25-411</t>
  </si>
  <si>
    <t>FY25-412</t>
  </si>
  <si>
    <t>Womens Athletics Soccer</t>
  </si>
  <si>
    <t>110-PVMAINCA-801810_STDNT_SV</t>
  </si>
  <si>
    <t>FY25-413</t>
  </si>
  <si>
    <t>Womens Athletics Softball</t>
  </si>
  <si>
    <t>110-PVMAINCA-801815_STDNT_SV</t>
  </si>
  <si>
    <t>FY25-414</t>
  </si>
  <si>
    <t>Womens Athletics Tennis</t>
  </si>
  <si>
    <t>110-PVMAINCA-801855_STDNT_SV</t>
  </si>
  <si>
    <t>FY25-415</t>
  </si>
  <si>
    <t>Womens Athletics Track</t>
  </si>
  <si>
    <t>110-PVMAINCA-801870_STDNT_SV</t>
  </si>
  <si>
    <t>FY25-416</t>
  </si>
  <si>
    <t>Mens Athletics General</t>
  </si>
  <si>
    <t>The purpose of this goal is to increase the number of full time staff, specifically athletic specialist/sport head coach, in the athletics department. Other MCCCD Colleges afford their Athletics Department's with full time coaches for each of their programs.&amp;nbsp; Currently, PVCC Athletics has three full time coaches, covering six programs (Baseball, Men's Soccer, M &amp;amp; W Cross Country, M &amp;amp; W Track).&amp;nbsp; This ultimately leaves eight programs without full time coaches.</t>
  </si>
  <si>
    <t>FY25-417</t>
  </si>
  <si>
    <t>Each sport's travel line in 10 of  our 12 programs falls short of travel expenses for scheduled competitions.  This includes expenses such as\ per diem</t>
  </si>
  <si>
    <t xml:space="preserve"> entry fees</t>
  </si>
  <si>
    <t>FY25-418</t>
  </si>
  <si>
    <t>FY25-419</t>
  </si>
  <si>
    <t>FY25-420</t>
  </si>
  <si>
    <t>FY25-421</t>
  </si>
  <si>
    <t>FY25-422</t>
  </si>
  <si>
    <t>FY25-423</t>
  </si>
  <si>
    <t>Transportation - Charters</t>
  </si>
  <si>
    <t>FY25-424</t>
  </si>
  <si>
    <t>Request and secure an increase in operational dollars for PVCC's 12 athletics programs, athletics department general operational account and athletics training department.</t>
  </si>
  <si>
    <t xml:space="preserve"> the historic lack of systemic increases to each budget is a large hindrance to PVCCs athletic programs. Furthermore</t>
  </si>
  <si>
    <t>FY25-425</t>
  </si>
  <si>
    <t>FY25-426</t>
  </si>
  <si>
    <t>BUDGET REQUEST TOTAL:</t>
  </si>
  <si>
    <t>Per the Prop207 Early Care and Education Workforce Innovation funding, within 24 months of hire a strategic search for alternate funding for project personnel positions, including moving personnel costs to the PVCC base budget, continued college Prop 301 funding Carl Perkins funding, blended funding with other colleges, or outside funding sources was initiated. During FY25 the 114 Early Childhood Education Instructor Senior will Prioritize the First Things First identified Phoenix North Regional Partnership zip codes serving the northern portion of the City of Phoenix including zip codes. 85013, 85014, 85015, 85016, 85017, 85018, 85019, 85020, 85021, 85022, 85023, 85024, 85027, 85028, 85029, 85032, 85050, 85051, 85053, 85083, 85054, 85085, 85086, 85087, and programs located or individuals working or living in the Phoenix section of 85304 and 85306. Prioritize high schools within these zip codes and those with courses in Child Development and/or onsite child care programs. Prioritize school districts with community education preschools, developmental education preschools, Head Starts, and before and after school programs. Use the Arizona Child Care Resource and Referral for general and specific outreach to DES regulated family child care homes and AZDHS licensed centers and group homes. Prioritize centers with DES child care contracts. And Review Year 1 Outreach plan and revise the plan to include the First Things First Phoenix South Regional Partnership service area and the Salt River Pima-Maricopa Indian Community. The Phoenix South Region is primarily the southern part of the city of Phoenix, south of Thomas Road, but also includes the communities of Maryvale, north of Thomas (full ZIP code areas of 85031 and 85033 and the city of Phoenix portion of 85037).</t>
  </si>
  <si>
    <t>Recommend WFC Fund</t>
  </si>
  <si>
    <t>Per the Prop207 Early Care and Education Workforce Innovation funding, within 24 months of hire a strategic search for alternate funding for project personnel positions, including moving personnel costs to the PVCC base budget, continued college Prop 301 funding Carl Perkins funding, blended funding with other colleges, or outside funding sources was initiated. During FY25 the 109 Prop 207 Early Childhood Education Instructional Service Specialist support the Prioritization the First Things First identified Phoenix North Regional Partnership zip codes serving the northern portion of the City of Phoenix including zip codes. 85013, 85014, 85015, 85016, 85017, 85018, 85019, 85020, 85021, 85022, 85023, 85024, 85027, 85028, 85029, 85032, 85050, 85051, 85053, 85083, 85054, 85085, 85086, 85087, and programs located or individuals working or living in the Phoenix section of 85304 and 85306. Prioritization of high schools within these zip codes and those with courses in Child Development and/or onsite child care programs. Prioritization school districts with community education preschools, developmental education preschools, Head Starts, and before and after school programs. Used the Arizona Child Care Resource and Referral for general and specific outreach to DES regulated family child care homes and AZDHS licensed centers and group homes. Prioritize centers with DES child care contracts.andReviewed Year 1 Outreach plan and revised the plan to include the First Things First Phoenix South Regional Partnership service area and the Salt River Pima-Maricopa Indian Community. The Phoenix South Region is primarily the southern part of the city of Phoenix, south of Thomas Road, but also includes the communities of Maryvale, north of Thomas (full ZIP code areas of 85031 and 85033 and the city of Phoenix portion of 85037).&amp;nbsp;In addition to moving one 109 Instructional Service Specialist from Prop 207 funding into the base budget or other appropriate funding source, a second 109 Early Childhood Instructional Service Specialist is needed to replace the lost Teacher Development Center coordinator. The Early Childhood Instructional Services Specialist will support the current ECE students and serve as an academic coach to help ensure retention and degree completion. This work was previously partially funded at a part time level with Prop 301.  Funding for 109 Early Childhood Instructional Services Specialist is necessary to support outreach and retention for the Professional Certificate of Completion (PCPP) Pathways Project Certificate of Completion in ECE students. The PCPP grant serves approximately 150 students per year. And the full ride AAS in ECE Arizona Early Childhood Workforce Registry Scholarship which serves one hundred students per year.</t>
  </si>
  <si>
    <t>This ask is two-fold:$20K for Supplemental instruction in the ACC program. Part-time worker to promote program through various outlets such as social media: $15K</t>
  </si>
  <si>
    <t>This proposal fulfills the Inter-Governmental &amp; Educational Services Agreements (IGA &amp; ESA) that exist between Maricopa Community College District and their Community / Industry partners.\r\n\r\nConsequences of not funding would be a significant drop in FTSE from FSC102 (1 section, 11 credits, 48-50 students), FSC105 (24 students per class, 3 sections/yr.), FSC131 (24 students per class, 3 sections/yr.), and FSC134 (24 students per class, 3 sections/yr.). This is also a legal obligation due to the current intergovernmental agreement in place which if breach occurs, PVCC would be responsible for a payment of approx. $1,500,000.  Agreement is in place for 40 years.\r\n\r\nFSC Department is involved in the contract.</t>
  </si>
  <si>
    <t>FY 2024-2025 STUDENT AFFAIRS - OPERATIONAL BUDGET REQUESTS</t>
  </si>
  <si>
    <t>FY 2024-2025 ACADEMIC AFFAIRS -  OPERATIONAL BUDGET REQUESTS</t>
  </si>
  <si>
    <t>This request is to increase the amount of the current Student Services Specialist Sr (109) testing staff members, to upgrade the position to Student Services Analyst (114). Amount provided above reflects the amount we will add to upgrade the position. As a result of a reorganization plan (DRS and Testing Services merged under one umbrella), it was recognized that a need to increase the pay would be necessary to support the work load this position brings (the increase in duties) and will provide equity. The Analyst position in testing will supervise testing staff members (one full-time staff member and two part-time staff members) and supports Testing Services by providing operational planning, technical assistance, problem resolution, project coordination and program enhancement. There has also been an increase in testing services requested by students. This position will enhance faculty requests for testing services to meet student needs.</t>
  </si>
  <si>
    <t>The purpose of this goal is to enhance the level of operational support for the programs that comprise PVCC Athletics. Minimal operational budgets in Athletics have been increased since each sport was created at PVCC unless a request has been made for very specific needs (i.e.: increases to dues, officials, staffing, etc.).&amp;nbsp; With operational budgets already not meeting \cost of doing business\" expenses</t>
  </si>
  <si>
    <t>With safety of utmost priority, PVCC Athletics requires a charter bus to be used for all out-of-county competitions.&amp;nbsp; In the past, athletics has supplemented those annual expenses for it's individual programs by using fundraised dollars out of the department's booster account.&amp;nbsp; Since these expenses are part of the cost of doing business, athletics believes the college should supplement the budget to cover the annual expenses</t>
  </si>
  <si>
    <t>FY 2024-2025 ADMINISTRATIVE SERVICES BUDGET REQUESTS</t>
  </si>
  <si>
    <t>Cost_Per_Item</t>
  </si>
  <si>
    <t>FY25-050</t>
  </si>
  <si>
    <t>ADM</t>
  </si>
  <si>
    <t>Business Office</t>
  </si>
  <si>
    <t>The purpose of this request is to improve campus-wide essential shipping/receiving services, surplus deliveries, and campus-wide events that require the aide of the Property Materials Technician. &amp;The part-time position will play a crucial role in maintaining adequate staffing levels in the warehouse in order to receive all incoming deliveries, and schedule incoming packages for delivery to college departments within the same day. This position will also work alongside the Property technician in order to provide support in activities such as property disposition, inventory maintenance, and campus-wide events. Not having the funding for this position will negatively impact the Business Services unit. The Business Services Unit is comprised of a Manager, Fiscal Analyst Senior, and Fiscal Technician. The team has to constantly provide coverage in the warehouse to receive campus-wide packages, and big pallets when the Property Materials Technician is not available. This causes a burden for students and internal customers of the Business Services department, as we are constantly interrupted to go assist in the warehouse.</t>
  </si>
  <si>
    <t>FY25-051</t>
  </si>
  <si>
    <t>Funding continuity for Fiscal Technician (OYO)</t>
  </si>
  <si>
    <t>The purpose of this request is to provide the Student Business Office with a (Fiscal Technician OYO) position to support students and MCCCD employees in the areas of customer services and the unit's internal processes. The budget requested is the mid-point salary for the Fiscal Technician grade 108, salary schedule 2022-2023 year, which is not inclusive of benefits. The Fiscal Technician OYO position will play a vital role in maintaining adequate staffing level for the Student Business Services Units in order to deliver quality customer service to students, internal employees and the PVCC community. Not having the funding for this position will negatively impact the Student Business Services Unit as the unit is comprised of a Manager, and a Fiscal Technician Sr, and Fiscal Analyst Senior. Both the Manager and the Fiscal Technician Sr take part in all department activities, the Fiscal Analyst Sr's work scope is to support Fiscal Services. Students and internal customers will continue to be affected by the lack of internal support in customer service. Payable wages $18.70/h(+) 4.13% DO Base Salary increase FY 24-25 $19.44/h40h/week X $19.44=$776.60 X 52=$40,383.00(+) 30% Benefits $ 12,115.00Total Request $ 52,498.00</t>
  </si>
  <si>
    <t>2024-2025</t>
  </si>
  <si>
    <t>Part time wages for Recruitment/Retention to assist with the full-time hiring life cycle related to posting, screening, interviewing and hiring. The benefit to the college is assisting hiring managers with compliance with District processed and SOPs. As such,  HR is better able to facilitate timely and accurate hiring. In addition, employees have a successful onboarding experience to start with PVCC to enhance their experience and maximize the sense of belonging. \r\nIf we don't have part time assistance with Recruitment/Retention may be delayed due to incorrect information, unnecessary human errors with rushing and over population of postings in contrast with under representation of HR staff.</t>
  </si>
  <si>
    <t>FY25-084</t>
  </si>
  <si>
    <t>Funding for Officers to Rotate and Work On Saturday Hours</t>
  </si>
  <si>
    <t>Public Safety operates on a 24 hour a day/7 days a week basis including all holidays.  Full time staff are only on duty during normal business hours and it is necessary to have officers to cover on Saturday and holiday hours to increase operational efficiency by providing a safe learning environment for all students, faculty, staff and visitors, to protect property on campus, DPS's Action Plan empowers all students and employees to succeed. A safe campus will also allow PVCC staff to engage and invest in community.  Due to the increase in activities, current staffing levels are insufficient to meet the safety needs of students, staff and faculty on campus. To meet the increased campus demands Public Safety Officers are required to work extra overtime hours on Saturday to achieve desired goal of having two employees per shift on a 24 hour/7 day basis. These increase cost and help us to maintain the staff level at night shift and  provide for the safety of our on duty Officer, Faculty, Staff, and Students, as well as protect college property, maintain the colleges image during emergencies, and assist with necessary steps to restore the well being on campus after emergencies.  Students and employees are more likely to remain on campus if they feel safe, thus affecting student and employee retention.</t>
  </si>
  <si>
    <t xml:space="preserve">This is an institutional commitment and obligations. </t>
  </si>
  <si>
    <t>FY25-119</t>
  </si>
  <si>
    <t>Official Function and Supplies for HR Events</t>
  </si>
  <si>
    <t>Benefits Expo ($2000) (One time Annually) FY25 • Decorations - $500 • Massages - $400 •Food - $600  Miscellaneous - $500HR Hangouts ($1200)   FY25;  Kahoots - $700/year •Decorations - $200 •Food - $300 Faculty Learning Week ($750) (One time Annually) FY25 • Décor - $200 •Food/Snacks - $300 •Miscellaneous - $250 Staff Professional Development Week ($750) (One Time Annually) FY25 •Décor - $200 •Food/Snacks - $300 • Miscellaneous - $250 New Hire Orientation ($5000) FY25 •Swag Bag Items - $2500 (This expense will likely be every other year) •Food (Lunch) - $2500Employee Appreciation (Developed in Conjunction with President’s Office)  New Items ____New Hire Orientation and Staff Professional Development Week are still being developed. Total HR Budget Request - $9,700</t>
  </si>
  <si>
    <t>FY 2024-2025 IT BUDGET REQUESTS</t>
  </si>
  <si>
    <t>FY25-099</t>
  </si>
  <si>
    <t>The Commons and Help Desk rely on temporary employees to cover the extended hours of operation. Hours of Operation Mon - Thu: 7:30am - 9:30pm,  Fri: 7:30am - 5:00pm, Sat: 8:00am - 2:00pm. Failure to fund this request will result in delay of service to students and faculty which would interrupt instruction.</t>
  </si>
  <si>
    <t>FY25-107</t>
  </si>
  <si>
    <t>Wireless Network Annual Subscription</t>
  </si>
  <si>
    <t>The Meraki wireless system subscription AP licensing is due after our initial 60 month agreement ends in April of 2024. This will now be added to our annual maintenance calendar for the IT department each year.</t>
  </si>
  <si>
    <t>FY25-086</t>
  </si>
  <si>
    <t>Cisco Smartnet - Smartnet is Cisco's hardware and software network maintenance program that ensures that the college has the coverage provided should we have any network failures. This annual contract provides 24/7 support, security patches, software upgrades, licensing, and 24-hour part delivery should we have a hardware failure. This is a critical infrastructure item, and like any other utility, has to be renewed each year. Almost every campus operation can be affected by a network outage, and therefore cements how important a support contract is to maintain a solid 24/7 uptime. Microsoft Campus Agreement - Ensures software compliance for Microsoft products across the campus business and classroom usage. This enables site licensing under our portion of the MCCCD Microsoft ELA (Enterprise License Agreement), and a guarantee of most current version of software for instruction and data center activities. This is not an optional agreement, and has to be paid every year. College Police Monitoring and Control - The Ocularis CCTV and S2 access control safety systems are a commitment and obligation to run all the Public Safety systems. These maintenance contracts maintain support for safety systems critical to incident management and Public Safety investigation/reporting. An additional $15,000 is needed annually to be put in the base budget.</t>
  </si>
  <si>
    <t>Would be necessary to be supplemented as an OYO C&amp;O should this not be approved.</t>
  </si>
  <si>
    <t>FY25-087</t>
  </si>
  <si>
    <t>We would like to start migrating more of our on campus technology applications and services to the cloud. AWS a preferred and legally approved vendor for Maricopa, and has already created the technical and billing infrastructure for our multi-tenant organizational structure. As a SaaS (software as a service) or PaaS (platform as a service) provider, AWS charges by compute cycles, therefore requiring us to not make a capital investment, but rather an operational one. This means that costs for use fluctuate by month, and require an agile payment method via blank purchase order (BPO). Initial plans for use include \r\virtual application delivery for students, and campus web application hosting.</t>
  </si>
  <si>
    <t>This could be absorbed into the IT base budget.</t>
  </si>
  <si>
    <t>FY 2024-2025 PRESIDENT STAFF OFFICE BUDGET REQUESTS</t>
  </si>
  <si>
    <t>FY25-052</t>
  </si>
  <si>
    <t>PRE</t>
  </si>
  <si>
    <t>Office of the President</t>
  </si>
  <si>
    <t>Berry, Christine</t>
  </si>
  <si>
    <t>College Presidents</t>
  </si>
  <si>
    <t>110-PVMAINCA-801930_INST_SPP</t>
  </si>
  <si>
    <t>Receptionist (2 Part-Time) Positions</t>
  </si>
  <si>
    <t>Looking to fill (2) part-time positions for front desk receptionist. These positions are in the Office of the President, and responsible for greeting faculty, staff, students and guests of administration.  They also support other administrators in the building.</t>
  </si>
  <si>
    <t>New</t>
  </si>
  <si>
    <t>Will also support DEIE Efforts</t>
  </si>
  <si>
    <t>FY25-035</t>
  </si>
  <si>
    <t>Development Office</t>
  </si>
  <si>
    <t>DeGeus, Brianna</t>
  </si>
  <si>
    <t>Development</t>
  </si>
  <si>
    <t>110-PVMAINCA-802125_INST_SPP</t>
  </si>
  <si>
    <t>Part-Time Wage</t>
  </si>
  <si>
    <t>For the Development Office part-time wage staff, the total budget is $79,000 (salary plus benefits). The full-time Admin Specialist Senior position will alleviate administrative duties from the Director of Development, including working with Financial Aid on scholarship promotion, student fundraising initiatives, in-kind donation, gift processing, thank you notes, running reports in the donor database, production of newsletters, etc. With additional staffing resources (including a full-time senior administrative assistant and two development officers) and training, PVCC could solicit for more and potentially larger donations that would benefit current and future students and the campus at large.</t>
  </si>
  <si>
    <t xml:space="preserve">$70K was approved under Institutional Commitment in FY24 </t>
  </si>
  <si>
    <t>$75,000 Institutional Commitment for FY 25</t>
  </si>
  <si>
    <t>FY25-034</t>
  </si>
  <si>
    <t>Official Functions for Development Office - Operations</t>
  </si>
  <si>
    <t>Funds to be used for official functions including alumni events, donor events, community events, President's Community Advisory Council meetings, donor recognition collateral, the creation of an annual giving program, maintenance of community relations memberships and sponsorships. Operating resources are essential in order to successfully support the resource development efforts in the areas of fund raising, donor relations/stewardship, donor prospect development, alumni relations, community relations and the day to day operations of the Development, Alumni and Community Relations office. Without funding, The Development, Alumni and Community Relations office will be not be able to operate effectively to carry out the mission college. The college will not be able to fully and effectively raise funds for scholarship and program support. Please note: this funding requests fits into every aspect of the Development, Alumni and Community Relations office strategic plan.</t>
  </si>
  <si>
    <t>FY25-036</t>
  </si>
  <si>
    <t>Postage, including bulk mail for marketing related</t>
  </si>
  <si>
    <t>Purchasing for annual bulk postage as well as periodic postage for mailings, invitations, newsletters, thank you, etc. This is a critical component to the Development, Alumni and Community Relations Office and the stewardship the department provides to college donors and community partners.</t>
  </si>
  <si>
    <t>FY25-053</t>
  </si>
  <si>
    <t>Alumni Data Management Technology &amp; Data Services</t>
  </si>
  <si>
    <t>Operating budget to obtain annual license for a new Alumni Data Management hosted service and annual data location/research services. A modest budget allocation is needed to support the new efforts to create and manage and alumni relations program (for data management and communications) and to annually conduct research to locate and update alumni data records.  This is critical to the success of establishing comprehensive community and constituent relations to support advocacy, awareness, image enhancement and fund raising and to engage alumni in the life of the college. If not funded, there is no effective way to manage alumni data, communications and accuracy of data records.</t>
  </si>
  <si>
    <t>New Request</t>
  </si>
  <si>
    <t>FY25-073</t>
  </si>
  <si>
    <t>Marketing</t>
  </si>
  <si>
    <t>Fitzhugh, Lysa</t>
  </si>
  <si>
    <t>College/District Advertising</t>
  </si>
  <si>
    <t>110-PVMAINCA-802130_INST_SPP</t>
  </si>
  <si>
    <t>FY2024-2025 Contracted Services for 1 FTE Replacement</t>
  </si>
  <si>
    <t>This budget is requested to replace 1 FTE position that was used for the FY23 Budget Reduction in order to accommodate the dynamic needs of the college, the PVCC Marketing Team must continue having resource with the skill set and services provided to internal and external clients. This means providing contracted professional services to augment the skills of the team already in place. These services include a videographer/photographer for various college projects and a writer to help with a variety of content management, website and promotional materials that must be created.</t>
  </si>
  <si>
    <t>A position was used for FY23-24 Budget Cut.</t>
  </si>
  <si>
    <t>Will be under Institutional Commitment in FY25.</t>
  </si>
  <si>
    <t>FY25-066</t>
  </si>
  <si>
    <t>Diversity, Equity and Inclusion</t>
  </si>
  <si>
    <t xml:space="preserve">Simmons, Amina </t>
  </si>
  <si>
    <t>Diversity</t>
  </si>
  <si>
    <t>110-PVMAINCA-802600_INST_SPP</t>
  </si>
  <si>
    <t>Admin Asst.</t>
  </si>
  <si>
    <t>Adding dedicated PT administrative support for DEI will increase operational effectiveness with logistics of event planning and programming, daily scheduling of meeting requests, conference and budgeting documentation, and additional administrative duties as assigned by the ED of DEI. Funding requests for this goal is based on the median annual salary for Administrative Assistants in AZ as identified by Dept. of Labor through the O*Net (41k).Hiring Std workers may decrease the potential cost of this request however, having a dedicated PT admin assistant in addition to student worker will ensure tasks are completed. This person would start August 1st 2024, to allow sufficient time for on-boarding and ensure the admin feels confident about supporting as programming picks up in September 2024.</t>
  </si>
  <si>
    <t>Supported through Administrative Team in the Office of the President</t>
  </si>
  <si>
    <t>FY25-067</t>
  </si>
  <si>
    <t>External Consultants/Trainers</t>
  </si>
  <si>
    <t>This budget request line would support hiring external consultants to host a two (2) hour training, specifically aimed at faculty development regarding DEI, each semester (1x in Fall 2024; 1x Spring 2025).The identified amount assumes an anticipated cost of $1200/hr. paid to the trainer with $100 budget for food/supplies/other costs related to hosting the training each semester (~2500/semester).</t>
  </si>
  <si>
    <t>FY25-068</t>
  </si>
  <si>
    <t>Diversity &amp; Inclusion Grants - Staff Led</t>
  </si>
  <si>
    <t>FY25-069</t>
  </si>
  <si>
    <t>Diversity &amp; Inclusion Grants - Faculty Led</t>
  </si>
  <si>
    <t>FY25-070</t>
  </si>
  <si>
    <t>Supplies/Marketing/Miscellaneous Costs</t>
  </si>
  <si>
    <t>Decorations, marketing materials/videos, other miscellaneous costs related to events and programming for either Diversity and Inclusions grants that are staff/student co-lead OR heritage month celebrations.  Funding linked to this budget request will also support any miscellaneous supplies or marketing costs associated with the strategic goal of enhancing DEIE in co-curricular activities on campus.</t>
  </si>
  <si>
    <t>FY25-071</t>
  </si>
  <si>
    <t>Heritage Month Events/Programming</t>
  </si>
  <si>
    <t>accountNumber</t>
  </si>
  <si>
    <t>Budget Request Decription and Justification</t>
  </si>
  <si>
    <t>Recommendated Budget Amount</t>
  </si>
  <si>
    <t>Capital Occupational Budget Requests</t>
  </si>
  <si>
    <t>FY25-124</t>
  </si>
  <si>
    <t>FY25-003</t>
  </si>
  <si>
    <t>Strategic Priority #1; Priority #2</t>
  </si>
  <si>
    <t>FY25-044</t>
  </si>
  <si>
    <t>Database Subscriptions to support CTE Programs</t>
  </si>
  <si>
    <t>Without this 37K in Occupational dollars, we would need to request the same amount from the Operational fund. We track usage of our health sciences databases and they demonstrate continued high usage each year as our students and instructors rely on them to conduct evidence-based research.</t>
  </si>
  <si>
    <t>FY25-125</t>
  </si>
  <si>
    <t>FY25-126</t>
  </si>
  <si>
    <t>Occupational Program - Emergency Equipment Needs</t>
  </si>
  <si>
    <t>FY25-012</t>
  </si>
  <si>
    <t>* $62,500 for FY2022-23 and $62,500 for FY22-23 (i.e. 2 year plan for ordering new equipment). The equipment will be used by students in the following sections: EMT104 , EMT101 , EMT104AB , EMT104LL, EMT200 . * Note that enrollment was maintained during COVID. * New equipment will include high fidelity manikins for simulations, replacement of EKG monitor/defibrillator and other simulation equipment relative to upgrading EMT Laboratories. * Student laboratory hours are increased based on newly implemented Guided Pathways curriculum. * The consequence of not upgrading this equipment through this request will result in failure to provide up to date and cutting edge educational delivery in the EMT Program, which is required to maintain state licensure, and parameters established through guided pathways. * EMT Program</t>
  </si>
  <si>
    <t>FY25-018</t>
  </si>
  <si>
    <t>Lab Equipment</t>
  </si>
  <si>
    <t>FY25-005</t>
  </si>
  <si>
    <t>Strategic Priority #1; and Priority #3</t>
  </si>
  <si>
    <t>FY15-901</t>
  </si>
  <si>
    <t>New Washer and Dryer</t>
  </si>
  <si>
    <t>Requesting new commercial washer and dryer. Our current stackable washers and dryers are over 15 years old. We are continuing to experience problems and they are in a constant state of needing repairs. Our washers and dryers support the fitness center daily operations and support athletics laundry needs.</t>
  </si>
  <si>
    <t>FY15-211</t>
  </si>
  <si>
    <t>Replacement Digital Recording Console and Audio Interface, part 1</t>
  </si>
  <si>
    <t>FY15-212</t>
  </si>
  <si>
    <t>Replacement Digital Recording Console and Audio Interface, part 2</t>
  </si>
  <si>
    <t>FY15-213</t>
  </si>
  <si>
    <t>Replacement Digital Recording Console and Audio Interface, part 3</t>
  </si>
  <si>
    <t>FY25-093</t>
  </si>
  <si>
    <t>OccEd Desktop Workstations:E150 (19)E146 (25)Engineering Faculty Office (1)</t>
  </si>
  <si>
    <t>From Corey</t>
  </si>
  <si>
    <t>FY25-096</t>
  </si>
  <si>
    <t>OccEd Laptop Replacement</t>
  </si>
  <si>
    <t>The EMT/Fire Science mobile cart will need to be replaced in Summer 2024. Cart Q7 (30)</t>
  </si>
  <si>
    <t>FY25-108</t>
  </si>
  <si>
    <t>Makerspace Equipment Replacement</t>
  </si>
  <si>
    <t>Anycubic Kobra MaxAnycubic Kobra MaxFlashforge Adventurer 5M ProFlashforge Adventurer 5M ProFlashforge Adventurer 5M ProFlashforge Adventurer 5M ProFlashforge Adventurer 5M ProFlashforge Creator 3 ProCricut Maker 3</t>
  </si>
  <si>
    <t>OCCUPATIONAL TOTAL:</t>
  </si>
  <si>
    <t>OCCUPATIONAL  AVAILABLE BUDGET:</t>
  </si>
  <si>
    <t>PROP 301 Budget Requests</t>
  </si>
  <si>
    <t>FY25-040</t>
  </si>
  <si>
    <t>Professional Services for ECE Event</t>
  </si>
  <si>
    <t>In the fall of 2024 PVCC is sponsoring an exhibit entitled, Mosaic of Marks, Words, Material - North American Reggio Emilia Alliance (reggioalliance.org).&amp;nbsp;The hosting of this exhibit is a collaboration between the ECE program at PVCC and the International Education Office. This exhibit provides the following authentic methods of engagement for ECE educators and students to expand their professional skill set. Through service on planning committees,&amp;nbsp;through service developing and facilitating professional development,&amp;nbsp;creating and utilizing encounters for advocacy,&amp;nbsp;extending access to the exhibit through service as an “event sponsor,”&amp;nbsp;developing a community-wide framing question for research, collaborating with others within and outside of our local community,&amp;nbsp;working with content area experts to create and staff the ateliers.&amp;nbsp;The goal for&amp;nbsp;hosting this exhibit it to provide interdisciplinary opportunities of study for college students/teachers in ART/ARH, EDU, ECE, and Social/Behavioral Science disciplines, college staff, including administrators, community members, professional development ECE staff (coaches/mentors), all working with children and families, the MCCCD Early Childhood Education Instructional Council, and the Arizona Early Childhood Education Articulation Task Force. Additional experiences will be developed through the work of the Mosaic of Marks, Words, Materials Planning Team and the working committees. The cost of the exhibit rental fee is $10,000.00. The anticipated shipping cost to the next destination (the University of Colorado) is $2,000.00. The cost of art supplies and materials to support the exhibit related atelier is $4,000.00. The cost of a very modest opening reception is $500.00. Deans Berry and Hinski approved the planning for the exhibit in April 2023. Additional events will be supported by the International Education budget and other sources.</t>
  </si>
  <si>
    <t>FY25-062</t>
  </si>
  <si>
    <t>Nursing Program Coordinator (112) Continuing the STEP Grant Position</t>
  </si>
  <si>
    <t>This Position coordinates program, processes student applications, maintains health and safety documents as required for accreditation. Consequence if not approved, accreditation will not be met and may jeopardize the nursing program.</t>
  </si>
  <si>
    <t>FY25-037</t>
  </si>
  <si>
    <t>FY25-100</t>
  </si>
  <si>
    <t>CRC Simulation Software</t>
  </si>
  <si>
    <t>Simulation software for CRC.</t>
  </si>
  <si>
    <t>FY15-202</t>
  </si>
  <si>
    <t>This request is to restore the OYO faculty position in Music Industry Studies program, which was funded for two years 2019-2020 and 2020-2021.Music Industry Studies (MUC/MTC course prefix) has experienced significant growth in the past three years and requires another full-time faculty member to support the instructional load.</t>
  </si>
  <si>
    <t>FY25-008</t>
  </si>
  <si>
    <t>Consultants to Help in Developing Curriculum for New Program Executive Leadership</t>
  </si>
  <si>
    <t>The Fire Service Industry is currently facing a situation where a large number of personnel are entering retirement. Therefore a significant change in leadership is underway. There is no standard educational requirement for these positions. Several fire service leaders approached PVCC Fire Science Program to coordinate the development of this new entry level educational program. \r\nThe diverse group of leaders developing this curriculum is the strength of the program. These funds will be used to provide stipend for the development of the curriculum.\r\n\r\nSince there is no mandate or requirement, this program will emphasize standard and best practice over the fire service community in the valley and Maricopa County.\r\n\r\nThis program will advance goals at a reasonable cost similar to other class offerings on campus.\r\n\r\nIf this program is not funded, the program will be negatively impacted.\r\n\r\nThe Fire Science Program will be involved in this budget request.</t>
  </si>
  <si>
    <t>FY25-009</t>
  </si>
  <si>
    <t>This proposal is for the required fund of $230,000.00 per year for 3-5 years. Sustain existing funding for the FSC budget, in order to pay for Skills Evaluators, part-time Instructors, and part-time temp help (lab techs), which are required in order to offer classes and to sustain the FSC Program. This request has been funded each year. The delivery of specialized FSC courses has contributed to the overall growth of the FSC program. Total FSC FTSE has  remained stable despite Covid over the past five years. FSC102-FF Operations Academy has become the corner stone and foundation for the PVCC FSC program while increasing overall student persistence and retention in the entire FSC program, as evidenced by an increasing number of students realizing success through the completion of degrees and CCL’s (from 2012 to present), 410 Firefighter Operations CCL’s-5557 and 128 AAS degrees have been awarded-per IE). Students are drawn to this program due to the quality of instruction, learning strategies, established partnerships, quality of equipment and learning facilities, which has contributed to a 96% pass rate on the IFSAC accredited AZ State FF I &amp; II certification written exam, and a pass rate above 90% on the IFSAC accredited AZ State and  Hazardous Materials/WMD/Terrorism 1st Responder Awareness/Operations and PROBOARD accredited TEEX (Texas A&amp;M Engineering &amp; Extension Service) Hazardous Materials/WMD/Terrorism 1st Responder Awareness/Operations certification written exams from fall 2012 to spring present. Over that same period, the performance-based skills certification testing for both, FF I &amp; II and Hazmat, has resulted in a 100% pass rate.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over 500 students have been hired as professional firefighters, ranging from Hawaii to New York.\r\n\r\nConsequences of not funding this request will result in the FSC Program cutting services and canceling primary classes or reducing available seats. Interest and industry requests related to specialized performance-based skills courses has increased. In order for us to offer these specialized courses, the funding is necessary for the skills lab instructors, skills evaluators, and part-time temp help, in order to maintain industry standard student/instructor ratios required by local, state &amp; federal standards. The PVCC Firefighter Operations Academy (FSC102) is the largest, and also recognized as the best, Firefighter candidate academy in the state and is the cornerstone of entry-level fire fighter training, education and career preparation. This course supports the other courses offered and encourages the students to persist towards program completion. The FSC program would also not be able to meet the community needs by providing highly educated and trained workers to fill immediate firefighter positions in Maricopa County, as well as statewide, and nationwide. Additionally, we will not be able to service our students and they will seek other programs at other colleges to fulfill their FSC education, training, and developmental needs. \r\n</t>
  </si>
  <si>
    <t>FY25-010</t>
  </si>
  <si>
    <t>FY25-011</t>
  </si>
  <si>
    <t>Maintained of SCBAs (Self Contained Breathing Apparatus)</t>
  </si>
  <si>
    <t>FY25-013</t>
  </si>
  <si>
    <t>FY25-014</t>
  </si>
  <si>
    <t>Previously - $49,781 from Prop 301, $74,493 from Fund 1 and 50,000 from Fund 2 (per Huu) * The EMT programs require student-instructor ratios established by the Arizona Department of Health Sciences, American Heart Association, National Registry of EMTs. * This would provide a cost effective way to maintain required student instructor ratios. * The consequences of not funding this request may pose the risk that EMT/Paramedic programs will not be able to comply with the state and national instructional standards cited above, and the programs would not be able to provide highly-trained and educated EMS providers to fill immediate EMT positions in the community and state. * For EMT Program</t>
  </si>
  <si>
    <t>FY25-015</t>
  </si>
  <si>
    <t>As part of national accreditation for the paramedic program, students are required to obtain a certain amount and type of skills on live (non-manikins) patients. This allows the students to meet specific national course requirements in a more controlled fashion prior to beginning the clinical and field internship phase of the program.\r\n\r\nCadaver lab includes four cadavers, all lab work, all PPE, and all equipment that is used during the lab.</t>
  </si>
  <si>
    <t>FY25-016</t>
  </si>
  <si>
    <t>EMS programs are mandated by State and National accreditation guidelines and standards to maintain strict student-instructor ratios when conducting any hands-on, lab, or psychomotor activity.  These ratios (specific class dependent) range from 4:1 to 6:1.</t>
  </si>
  <si>
    <t>FY25-017</t>
  </si>
  <si>
    <t>This is to be able to continue the Temp II position in the Paramedical program. This position is responsible for clinical and filed internship management, a vital component and requirement for the program to maintain national accreditation.</t>
  </si>
  <si>
    <t>PROP 301 TOTAL:</t>
  </si>
  <si>
    <t>PROP 301 AVAILABLE FUND:</t>
  </si>
  <si>
    <t>Carl Perkins Grant</t>
  </si>
  <si>
    <t>FY25-002</t>
  </si>
  <si>
    <t>Note that there are additional Health and Exercise Science and FON Departmental Goals and Strategies that relate to this request, but SPOL only allows one strategy to be selected. * Continuation of a part time Nutrition &amp;amp; Food Science Lab Coordinator position (funded in 2019-2020 and 2021-22) is requested to coordinate Nutrition and Food Science academic and community activities in the new Integrated Health Science Center's Nutrition and Food Science Lab, as well as in the Nutrition Assessment Labs at the Union Hills and Black Mtn. Campuses. Activities include, but are not limited to, the following tasks and responsibilities (note that the tasks/responsibilities are not listed in any priority order or on the basis of the time allotted to each one): 1. Lab Coordination/Assistant for three Nutrition Lab Classrooms; the new Integrated Nutrition and Food Science Lab (Integrated Health Science Center), and the two Nutrition Assessment Labs (one at the Union Hills Campus, Q151, and one at the Black Mtn. (Orion Hall Rm 109). Lab Coordination includes inventory, ordering, and organization/stocking of equipment and supplies, supervising labs for proper safety, cleaning and sanitation, Lab Assistant staffing (includes hiring, training, scheduling &amp;amp; supervision). Assist FON Program Director and Residential Faculty with planning, monitoring and requesting budget items. 2. Assistance for instruction in the Labs mentioned in #1 both for academic courses and community education. Courses to assist with include FON142AB Science of Food, FON135 Sustainable Cooking, FON104 Certification in Food Service, Safety and Sanitation, FON241LL Principles of Human Nutrition Lab, FON207 Intro to Nutrition Services Mgmt., FON244AA/AB Practicum I: Food Service Mgmt., FON247 Weight Management Science. 3. Assist as needed for Nutrition and Dietetic Technology students as they complete community based counseling, projects and group presentation competencies as part of their three of their practicum courses; Community Nutrition, MNT &amp;amp; Food Service Mgmt. 4. Assist with tracking/updating health and safety requirements for students that are required for practicum site placements, and student tracking to maintain ACEND Accreditation Standards.. 5. Assist HES division faculty with coordination of community and Integrated Pre-Professional Educational (IPPE) assignments and activities (Food and Nutrition (FON) integrated with NUR, HES, EMT, FSC, Public Health, Sustainability, etc.). 6. Assist HES faculty with the coordination of community offering in Health, Wellness and Nutrition (i.e. Nutrition Education classes/workshops, cooking demonstrations, scheduling guest speakers/community members to speak and present, etc.). 7. Assist FON Residential Faculty (RD, CDE) with planning, development and implementation of a comprehensive Integrated Diabetic Education Program for the Community, as well as for current students, faculty &amp;amp; staff. 8. Assist FON Residential Faculty (RD, CDE) with planning, development and implementation of a comprehensive Integrated Cardiac Care Education Program for the Community, as well as for current students, faculty &amp;amp; staff. 9. Assist Dietetic Technology Program Director and Residential Faculty with expansion of partnerships with local high school Nutrition and Culinary Program for transfer credits and credit by evaluation in Food and Nutrition (e.g. FON142AB, FON100). Also work with local high schools to help expand sustainability initiatives, such as Community Gardens. 10. Implement additional new course offerings as part of the Sustainability Certificate Programs and as part of MCCCD and other local Culinary Programs. * A PT Lab Coordinator is a cost effective way to support three FON Labs and the Integrated Health Science Center academic, occupational and community activities and events vs an OYO FT Faculty Lab Coordinator that was initially proposed. * FON and Integrated Health Science academic, occupational and community events/activities would be limited. FON course offerings using our labs would also be limited in their expansion. * FON and all disciplines in the HES Division, which offer courses and activities/events in the new Integrative Health Sciences Center.&amp;nbsp;</t>
  </si>
  <si>
    <t>FY25-103</t>
  </si>
  <si>
    <t>Marketing and social media for HTS program</t>
  </si>
  <si>
    <t>Need marketing and a social media presence to help expand the enrollments of the HTS program.</t>
  </si>
  <si>
    <t>Compliance Coordinator 109</t>
  </si>
  <si>
    <t>CARL PERKINS TOTAL:</t>
  </si>
  <si>
    <t>CAPITAL NON-TECHNOLOGY REQUESTS</t>
  </si>
  <si>
    <t>FY25-085</t>
  </si>
  <si>
    <t>Public Safety has a need to replace access control and IDF closers for 5 classrooms in order to meet all safety requirements for PVCC.</t>
  </si>
  <si>
    <t>FY25-059</t>
  </si>
  <si>
    <t>One for M&amp;O and one for Police Office</t>
  </si>
  <si>
    <t>FY15-214</t>
  </si>
  <si>
    <t>New 30ft Scissor Lift</t>
  </si>
  <si>
    <t>Purchase a new Scissor Lift</t>
  </si>
  <si>
    <t>Purchase a new Scissor Lift to allow for changing overhear lighting fixtures in the CPA and studio theater, and to provide a safer work environment for CPA technical employees when completing overhead tasks.</t>
  </si>
  <si>
    <t xml:space="preserve">New Request </t>
  </si>
  <si>
    <t>Can share a new scissor lift with M&amp;O.</t>
  </si>
  <si>
    <t>FY25-058</t>
  </si>
  <si>
    <t xml:space="preserve">No </t>
  </si>
  <si>
    <t>TCT Priority #</t>
  </si>
  <si>
    <t>Capital Technology Budget Requests</t>
  </si>
  <si>
    <t>FY25-088</t>
  </si>
  <si>
    <t>Our data center Veeam backup repository needs to be replaced according to our lifecycle management standard for servers.</t>
  </si>
  <si>
    <t>Mission critical</t>
  </si>
  <si>
    <t>FY25-089</t>
  </si>
  <si>
    <t>Network Fiber Optic Modules</t>
  </si>
  <si>
    <t>Last fiscal year we replaced the campus data center, distribution, and access layer network equipment. These new devices have the ability to switch traffic at up to 25Gbps vs. the 10Gbps we now use. In order to complete the purchase in the spring, we had to eliminate the SFP28 fiber optic transceivers from the quotations. To realize the true speed of the network, we need to purchase these remaining optics.</t>
  </si>
  <si>
    <t>Would be good, but not absolutely necessary</t>
  </si>
  <si>
    <t>FY25-090</t>
  </si>
  <si>
    <t>IT needs to replace 2 UPS battery backup systems located in critical areas of campus operations. These devices generally have a 3-4 year lifespan, and are often as expensive to replace the batteries as it is to just purchase an entirely new system. These systems keep the network running in times of power loss, which means we are able to sustain services such as WIFI, cctv, telephones, access control, etc. in these areas. This can be crucial in continuing to serve students and working through campus outage issues. OH112 (Orion Hall)AQ105 (Aquila Hall)</t>
  </si>
  <si>
    <t>FY25-091</t>
  </si>
  <si>
    <t>Desktop Replacement (Academic and Employee)</t>
  </si>
  <si>
    <t>Desktop Workstations (Academic and Employee)Academic Instructor Stations - 21EmployeeGeneral Replacement - 25Contingency - 10</t>
  </si>
  <si>
    <t>Smaller this year, but next year will be very BIG</t>
  </si>
  <si>
    <t>FY25-092</t>
  </si>
  <si>
    <t>K &amp; G Building Audio/Video Replacement</t>
  </si>
  <si>
    <t>Enhancing K &amp; G building classrooms with new AV mediation technologies will make them more flexible for additional learning modalities, and new ways to host classes in person or hybrid. As these spaces have never had the proper AV investment to put them on par with other instructional spaces on campus, we would be continuing to make capital investments and improvements inline with our strategic charge. This work includes: - Demo existing equipment/cabling - Replace cabling - Replace A/V switching, processing, amplification, document camera, &amp;amp; touch-panel equipment in 10 classrooms - Programming - Add a secondary LCD display - Native integration of wireless display connectivity - Enhance all rooms for live-online instruction.</t>
  </si>
  <si>
    <t>Strategic Priority #1; 2</t>
  </si>
  <si>
    <t>To bring classrooms up to the same standards; old buildings are  more expensive to do the refurb for tech. Still have G, Aquilla Hall, few others.</t>
  </si>
  <si>
    <t>FY25-094</t>
  </si>
  <si>
    <t>Classroom Projector Replacement and Upgrades</t>
  </si>
  <si>
    <t>We have 25 projectors (LS, AQ, M110/112, M151) and 1 LCD panel (M142) that are coming due for lifecycle replacement. Instead of replacing the existing projectors these spaces with new projectors, we would like to take this opportunity to reconfigure the projection/screen technology currently in use, and migrate these classrooms to 85\ LED display panels. In the case of M110/M112</t>
  </si>
  <si>
    <t>FY25-095</t>
  </si>
  <si>
    <t>Portable Speaker Tower for Events</t>
  </si>
  <si>
    <t>Due to the number of events being held indoor and outdoors around the campus, we would like to purchase a portable speaker tower. The device has a built-in DSP that supports wireless mics and Bluetooth connectivity. It has a bult-in subwoofer with a beam forming column of speakers, for rich audio for presentations, music and movies. It would also be able to pair with the one purchased last year for Student Life, allowing for more audio capabilities for outdoor community events.</t>
  </si>
  <si>
    <t>Good for college-wide use. President felt this would add value</t>
  </si>
  <si>
    <t>FY25-097</t>
  </si>
  <si>
    <t>The outdoor digital sign panels in our monuments are now reaching obsolescence. These devices are located on the major intersection of 32nd St and Union Hills, with a huge marketing presence providing thousands of viewer impressions per day.</t>
  </si>
  <si>
    <t>Orig funded by Pres Dale? Budget source? Herman says this is covered by college budget (verify)</t>
  </si>
  <si>
    <t>FY25-098</t>
  </si>
  <si>
    <t>KSC Student Union A/V Replacement</t>
  </si>
  <si>
    <t>The A/V system in the KSC from 2013 was removed in 2020, due to obsolescence. Since the campus was not open to the public for quite sometime, this space had not been prioritized by the campus as a presentation and event space. This space is once again becoming a popular spot for campus and community events, and needs to have a reinvestment in presentation technologies. This work includes: Replace cabling, A/V switching, processing, amplification, displays &amp;amp; touch-panel equipment. Adding wireless microphones and wireless display capabilities.</t>
  </si>
  <si>
    <t>Lower priority, some money to give a more permanent presentation set up. Review a reasonable amount of spend.
CW (1/23) - Met with the president, and this space is no longer a priority location for campus-wide event presentation, since KSC1000 and Q120 conference spaces are now available again after two years of swing-space usage.</t>
  </si>
  <si>
    <t>FY25-106</t>
  </si>
  <si>
    <t>Laptop Replacements (Academic and Employee)</t>
  </si>
  <si>
    <t>Laptop Workstations (Academic and Employee)
Academic DRS (1)
Employee General Replacement - 56
Contingency - 10</t>
  </si>
  <si>
    <t>High priority maintain lifecycle</t>
  </si>
  <si>
    <t>FY25-110</t>
  </si>
  <si>
    <t>MFD Replacement</t>
  </si>
  <si>
    <t>Replacement of the following multi-function devices (MFD) under the established lifecycle replacement period. Devices will reach an approximate age of 7+ years by the Summer of 2024, and are now considered legacy devices in our Papercut print management system. a114-prt (admin)ah115-prt (aquila hall admin)ksc1118a-prt, ksc1118b-prt (welcome center)ksc1201-prt (early college)oh115-prt (bmc admin)</t>
  </si>
  <si>
    <t>CW (1/23) - Was approached by POA last week about a end of quarter sales promotion. The campus agreed to pay for these now, rather than after July 1, 2024. Already  on order</t>
  </si>
  <si>
    <t>FY25-122</t>
  </si>
  <si>
    <t>Large Format Display for KSC Student Union</t>
  </si>
  <si>
    <t>The 2013 A/V system in the KSC Student Union has not been deprecated. There was a projection system in the Student Union used for events, which has also been deprecated. IT would like to replace this screen and projection system with a large-format LED panel. As more student, staff, and community events happen in the Student Union, the campus is finding it necessary to have a larger and more reliable presentation display for audience viewing.</t>
  </si>
  <si>
    <t>CW (1/23) - In Lieu of funding FY25-098, we would fund this much less expensive project to provide a reasonable solution for campus or community events in our Student Union.</t>
  </si>
  <si>
    <t>FY15-209</t>
  </si>
  <si>
    <t>This request is for a complete overhaul of the lighting and audio systems in the Center for the Performing Arts. Both systems in the CPA are obsolete and have outlived their intended purpose. Current lighting and audio systems take advantage of networking technology and less costly fixture and equipment. Upgrading these systems will save the college utilities expenses in the future and will also provide for more current and industry standard instruction for students.</t>
  </si>
  <si>
    <t>Will forward to TCT for review</t>
  </si>
  <si>
    <r>
      <rPr>
        <b/>
        <sz val="11"/>
        <color rgb="FFCC0000"/>
        <rFont val="Calibri"/>
        <family val="2"/>
      </rPr>
      <t>$750,000</t>
    </r>
    <r>
      <rPr>
        <sz val="11"/>
        <color theme="1"/>
        <rFont val="Calibri"/>
        <family val="2"/>
      </rPr>
      <t>; IT has been asking the district to treat CPA expenses like this as deferred maint; Herman told TCT that DO is looking at funding multiple CPAs</t>
    </r>
  </si>
  <si>
    <t>FY25-427</t>
  </si>
  <si>
    <t>Replace scoreboard at soccer facility.</t>
  </si>
  <si>
    <t>Will forward to TCT for review and recommend</t>
  </si>
  <si>
    <t>FY25-055</t>
  </si>
  <si>
    <t>Curved Large Swivel Monitor</t>
  </si>
  <si>
    <t>Prefer a 32-34 inch curved swivel monitor.</t>
  </si>
  <si>
    <t>CW (1/23) - Covered by IT fund sources</t>
  </si>
  <si>
    <t>CAPITAL TECHNOLOGY TOTAL:</t>
  </si>
  <si>
    <t xml:space="preserve">  </t>
  </si>
  <si>
    <t>FY15-210</t>
  </si>
  <si>
    <t>No</t>
  </si>
  <si>
    <t>Will seek funding from District</t>
  </si>
  <si>
    <t>President's Approvals</t>
  </si>
  <si>
    <t xml:space="preserve">Bring classrooms up to the same standards; M110-112 are "movie theater" rooms so the tech may need to be specialized.
CW (1/23) - IT would prioritize this project over FY25-092, in order to complete the migration to large format LED displays in the remaining classrooms.  M110/112 does need a new solution as well, since the projection devices in those rooms will fulfill its lifecycle this upcoming year. </t>
  </si>
  <si>
    <t>FY 2024-2025 PROP 301 and Carl Perkins Budget Requests</t>
  </si>
  <si>
    <t>FY 2024-2025 Facilities and Furniture Budget Requests</t>
  </si>
  <si>
    <t>FY 2024-2025 Capital Non-Technology Budget Requests</t>
  </si>
  <si>
    <t>FY 2024-2025 Capital Occupational Budget Requests</t>
  </si>
  <si>
    <t>FY 2024-2025 Capital Technology Budget Requests</t>
  </si>
  <si>
    <t>FISCAL YEAR 2024-2025 BUDGET DEVELOPMENT PLAN</t>
  </si>
  <si>
    <t>Contingency</t>
  </si>
  <si>
    <t>Hinski, Sandra</t>
  </si>
  <si>
    <t>Request and secure an increase in operational dollars for PVCC's 12 athletics programs, athletics department general operational account and athletics training department. This will allow the athletics department to meet cost of doing business expenses. The purpose of this goal is to enhance the level of operational support for the programs that comprise PVCC Athletics. No operational budgets in Athletics have been increased since each sport was created at PVCC unless a request has been made for very specific needs (i.e.: increases to dues, officials, staffing, etc.). With operational budgets already not meeting \cost of doing business\" expenses</t>
  </si>
  <si>
    <t>Receiving PT Staff 19.5 hrs. her week</t>
  </si>
  <si>
    <t>This is essentially a utility bill. We need to be able to pay this bill for the next year, as our wireless system will cease being operable without paying this annual maintenance.</t>
  </si>
  <si>
    <t>This purchase supports technology needed in SA as well (Light cast).</t>
  </si>
  <si>
    <t>Continue providing diversity and inclusion grants for employees to receive financial support for events/programming related to DEI. We would like to expand this offering to students who collaborate with an employee sponsor to host an DEI-focused event/program. We measure this goal by requiring a grant proposal form including dates, event description, and an itemized budget.&amp;nbsp; We will continue to use this form and update it to include revised DEI goals, explicit connection between the proposed program and current goals, and revised Strategic Plan directives.&amp;nbsp; We require all grantees to submit a Report Form following their event including information about actual attendance, event outcomes, lessons learned, and revisions of anticipated vs. actual outcomes connected to DEI goals and/or the college Strategic Plan.&amp;Campus community members may consult with the ED of DEI directly, Heritage Month Program Leaders, DEIE Co-chairs or committee members for support with resources and/or logistics to implement successful programming. This goal most closely aligns with SP#1 and SP#3, allowing students, employees, and surrounding community members to thoughtfully learn, plan, and engage in activities about others and also experience themselves reflected in our campus programming. Diversity &amp;amp; Inclusion grants take a participatory approach to campus programming.  Start dates of programs are determined by grant applicants.  Grant funds are limited and awarded on a first come, first serve basis.</t>
  </si>
  <si>
    <t>Continue providing diversity and inclusion grants for employees to receive financial support for events/programming related to DEI.&amp;; We would like to expand this offering to students who collaborate with an employee sponsor to host an DEI-focused event/program. We measure this goal by requiring a grant proposal form including dates, event description, and an itemized budget.&amp;; We will continue to use this form and update it to include revised DEI goals, explicit connection between the proposed program and current goals, and revised Strategic Plan directives.&amp;; We require all grantees to submit a Report Form following their event including information about actual attendance, event outcomes, lessons learned, and revisions of anticipated vs. actual outcomes connected to DEI goals and/or the college Strategic Plan. Campus community members may consult with the ED of DEI directly, Heritage Month Program Leaders, DEIE Co-chairs or committee members for support with resources and/or logistics to implement successful programming. This goal most closely aligns with SP#1 and SP#4, allowing students, employees, and surrounding community members to thoughtfully learn, plan, and engage in activities about others and also experience themselves reflected in our campus programming.&amp;;&amp;Diversity &amp;amp; Inclusion grants take a participatory approach to campus programming. Start dates of programs are determined by grant applicants. Grant funds are limited and awarded on a first come, first serve basis.</t>
  </si>
  <si>
    <t>The DEIE Committee Co-Chairs in partnership with self-identified campus community members (faculty, staff, students) will coordinate and plan Heritage Month events/programming for 16 heritage months and affinity groups as identified by our campus community. We will measure this goal by engaging in on-going, informal needs assessments through group &amp;amp; individual conversations and program leads.&amp;; We will also use feedback/evaluation surveys for programs/events to obtain data from all campus (and) community attendees. As ED of DEI, I  support the DEIE Committee co-chairs as they coach program leads with guidance and direction to include program logistics, ensuring accessibility for attendees, and managing resource concerns that may impact execution. This goal most closely aligns with SP#1 and SP#3, allowing students, employees, and surrounding community members to thoughtfully engage and learn about others' celebrations and also experience themselves reflected in our campus programming. We will utilize the 2023-2024 Heritage Month programming calendar as out outline for AY 2024-2025 programming calendar</t>
  </si>
  <si>
    <r>
      <t xml:space="preserve">Replace scoreboard at soccer facility. A scoreboard is a </t>
    </r>
    <r>
      <rPr>
        <b/>
        <i/>
        <sz val="11"/>
        <color theme="1"/>
        <rFont val="Calibri"/>
        <family val="2"/>
      </rPr>
      <t>mandatory piece of equipment</t>
    </r>
    <r>
      <rPr>
        <sz val="11"/>
        <color theme="1"/>
        <rFont val="Calibri"/>
        <family val="2"/>
      </rPr>
      <t xml:space="preserve"> for our soccer facility. The current soccer scoreboard is approx. 20 years old and is no longer sufficient for day-to-day athletics operations. This should fall under deferred maintenance.</t>
    </r>
  </si>
  <si>
    <t>Corey/Justin mtg to learn more. College required to maintain certain level of scoreboard. Herman hoping to fund this from other source.
CW (1/23) - Working with Christina and a signage firm for pricing. We are also working with the budget office to secure funding for this project, which will not come out of IT capital.</t>
  </si>
  <si>
    <t>* To support Student and Employee Wellness as a Foundation for Student Success there is a need to inform and educate our students on a the healthy lifestyle skills, tools, and on campus resources that can be their basis for increased health and student success. PVCC has many tools and resources that support student health, however, these are not offered in an intuitive way. Campus Well is a versatile platform that helps make a multidepartment wellness initiative simple, sustainable, and engaging. Campus Well is a content platform designed to encourage students to engage campus resources • Two or more student affairs departments each sponsor one or more wellness dimensions • Students receive weekly announcements about new wellness topics from Campus Well • Sponsoring departments select feature topics that support their respective wellness dimension • Sponsoring departments promote their own announcements, events, and content on platform • Students are referred to appropriate campus services/departments as they engage • Departments receive in-depth reporting on student engagement (information obtained from campuswell.studenthealth101.com) *This is a minimal investment to allow for a multi-departmental wellness initiative to improve student wellness, academic success, and awareness to the many services offered for students on campus. * If funding is not granted, this program will not be able to be used, thus greatly inhibiting the advancement of a student wellness program on campus. * Health and exercise Science/PED/Fitness Center</t>
  </si>
  <si>
    <t>* Update fitness center facility through building maintenance and purchase of new equipment to facilitate meeting student needs, interests, increasing safety, maintaining industry current standards, and to help motivate students to meet their wellness and fitness goals. * The investment to update and maintain the fitness center facilities will ensure safety and facilitate meeting the needs of students enrolled in PED fitness center sections, community members, and employees. * If no funding is allocated to this, we jeopardize student safety and we may lose students and members to gyms in the local area with newer facilities and equipment. * This budget request will include Fitness Center (PED) of Health and Exercise Science Division. The Fitness Center provides the usage of fitness equipment to students, employees, and community, ranging from 14 through 93 years of age. Instructor's instruct students on how to use the equipment and explain to them the benefits of exercise for their health and wellness. Many of the items below are over 15 years old and all are in need of replacement.2 Rowing Machines x $1,000 ea. =&amp;nbsp;$20001 NuStep Cross Trainers x $4,595 1 Stair Climber = $35002 Treadmills x $4,500 ea. = $90002 Ellipticals x $3,500 ea. = $70002 BOSU Trainers x $200 ea. = $400Life Hammer Tibia Dorsi Flexion $999Freemotion Chest&amp;nbsp;&amp;nbsp; $2,349Freemotion Shoulder&amp;nbsp;&amp;nbsp; $2,349Freemotion Row&amp;nbsp;&amp;nbsp;&amp;nbsp; $2,149Freemotion Lat&amp;nbsp;&amp;nbsp; $2,449Set of 3 Soft Box Jumps - $1990</t>
  </si>
  <si>
    <t>Part 1 of a 3-part rqeustAvid S4–8_3: 3ft frame with 1x 8-fader Channel Strip Module Justification is primarily the replacement of an end-of-life unit that is no longer supported or compatible with current versions of Pro Tools and the Mac operating system. The C|24 that we are replacing has been in service for 15 years. The new S4 is an industry-standard control surface for mid-sized production facilities, which is in line with our current and projected future use. As a system, the S4 and MTRX package provides state-of-the-art monitoring and speaker management, full automation control of Pro Tools, an advanced routing matrix compatible with our current Dante networks, and additional inputs necessary for the expanding size of our productions.&amp;nbsp;</t>
  </si>
  <si>
    <t>Part 2 of a 3-part request:Avid S4 CSM Channel Strip Module Justification is primarily the replacement of an end-of-life unit that is no longer supported or compatible with current versions of Pro Tools and the Mac operating system. The C|24 that we are replacing has been in service for 15 years. The new S4 is an industry-standard control surface for mid-sized production facilities, which is in line with our current and projected future use. As a system, the S4 and MTRX package provides state-of-the-art monitoring and speaker management, full automation control of Pro Tools, an advanced routing matrix compatible with our current Dante networks, and additional inputs necessary for the expanding size of our productions.&amp;nbsp;</t>
  </si>
  <si>
    <t>Part 3 of a 3-part requestPro Tools | MTRX Studio - audio interface Justification is primarily the replacement of an end-of-life unit that is no longer supported or compatible with current versions of Pro Tools and the Mac operating system. The C|24 that we are replacing has been in service for 15 years. The new S4 is an industry-standard control surface for mid-sized production facilities, which is in line with our current and projected future use. As a system, the S4 and MTRX package provides state-of-the-art monitoring and speaker management, full automation control of Pro Tools, an advanced routing matrix compatible with our current Dante networks, and additional inputs necessary for the expanding size of our productions.&amp;nbsp;</t>
  </si>
  <si>
    <t>This request supports the following course sections:\r\n\r\nFSC102 (Fire Academy sections, 2 sections per year, 11 credits each section, 38-40 students in each section), FSC105 (Haz. Mat. sections, 3 sections/yr.), FSC110 (Wildland Fire sections, 4 sections/yr.), FSC130 (Fitness for Firefighters section, 1 section/yr) FSC134 (4 sections/yr), FSC298AA (1 section/sem.)\r\n\r\nThe description for the $80K is for replacement of PPE (Turnout Clothing) to include boots, pants, coat, suspenders, and helmet for live fire training for FSC102 students. Each ensemble is valued at $4,000.00 per ensemble. This equipment has a life expectancy of 5 years. Once that life expectancy has expired, the equipment is repurposed to be utilized as \grinder\" gear. This is used for FSC102 students to use in all other fire evolution outside of a \"live fire\" exercise. If these funds are not allocated for this equipment</t>
  </si>
  <si>
    <t>This request supports the following course sections: FSC102 (Fire Academy sections, 2 sections per year, 11 credits each section, 38-40 students in each section), FSC105 (Haz. Mat. sections, 3 sections/yr.), The description for the $20,000.00 is for ongoing maintenance for our self-contained breathing apparatus resource, These SCBA's are necessary for respiratory protection of FSC102 students involved in \live Fire\" exercises. This equipment is required to be repaired and maintained on a scheduled basis. This required respiratory protective equipment is necessary for each student and instructor involved in any hazardous environment</t>
  </si>
  <si>
    <t>3-7</t>
  </si>
  <si>
    <t>8-11</t>
  </si>
  <si>
    <t>14-15</t>
  </si>
  <si>
    <t>16-17</t>
  </si>
  <si>
    <t>18-19</t>
  </si>
  <si>
    <t>22-25</t>
  </si>
  <si>
    <t>As of 3-18-2024</t>
  </si>
  <si>
    <t>Budget Reduction 0.8% of Total Operational Budget</t>
  </si>
  <si>
    <t>Should also look at Course fees in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</si>
</sst>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quot;$&quot;#,##0"/>
  </numFmts>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sz val="10"/>
      <name val="Verdana"/>
      <family val="2"/>
    </font>
    <font>
      <b/>
      <sz val="11"/>
      <name val="Calibri Light"/>
      <family val="1"/>
      <scheme val="major"/>
    </font>
    <font>
      <sz val="10"/>
      <name val="Myriad Pro"/>
      <family val="2"/>
    </font>
    <font>
      <sz val="10"/>
      <color indexed="10"/>
      <name val="Myriad Pro"/>
      <family val="2"/>
    </font>
    <font>
      <b/>
      <sz val="10"/>
      <name val="Myriad Pro"/>
      <family val="2"/>
    </font>
    <font>
      <b/>
      <sz val="12"/>
      <name val="Calibri"/>
      <family val="2"/>
      <scheme val="minor"/>
    </font>
    <font>
      <sz val="11"/>
      <name val="Myriad Pro"/>
      <family val="2"/>
    </font>
    <font>
      <sz val="10"/>
      <name val="Arial"/>
      <family val="2"/>
    </font>
    <font>
      <i/>
      <sz val="10"/>
      <color theme="1"/>
      <name val="Calibri"/>
      <family val="2"/>
      <scheme val="minor"/>
    </font>
    <font>
      <i/>
      <sz val="10"/>
      <name val="Myriad Pro"/>
      <family val="2"/>
    </font>
    <font>
      <sz val="10"/>
      <color theme="1"/>
      <name val="Calibri"/>
      <family val="2"/>
      <scheme val="minor"/>
    </font>
    <font>
      <b/>
      <i/>
      <sz val="10"/>
      <color theme="1"/>
      <name val="Calibri"/>
      <family val="2"/>
      <scheme val="minor"/>
    </font>
    <font>
      <sz val="11"/>
      <name val="Calibri"/>
      <family val="2"/>
      <scheme val="minor"/>
    </font>
    <font>
      <b/>
      <sz val="18"/>
      <name val="Arial Black"/>
      <family val="2"/>
    </font>
    <font>
      <b/>
      <sz val="22"/>
      <color theme="1"/>
      <name val="Arial Black"/>
      <family val="2"/>
    </font>
    <font>
      <sz val="11"/>
      <color theme="3"/>
      <name val="Calibri"/>
      <family val="2"/>
      <scheme val="minor"/>
    </font>
    <font>
      <b/>
      <sz val="11"/>
      <color rgb="FFFF0000"/>
      <name val="Calibri"/>
      <family val="2"/>
      <scheme val="minor"/>
    </font>
    <font>
      <sz val="11"/>
      <color theme="1"/>
      <name val="Arial"/>
      <family val="2"/>
    </font>
    <font>
      <sz val="11"/>
      <color theme="1"/>
      <name val="Arial"/>
      <family val="2"/>
    </font>
    <font>
      <b/>
      <sz val="24"/>
      <color theme="1"/>
      <name val="Calibri"/>
      <family val="2"/>
      <scheme val="minor"/>
    </font>
    <font>
      <sz val="24"/>
      <color theme="1"/>
      <name val="Calibri"/>
      <family val="2"/>
      <scheme val="minor"/>
    </font>
    <font>
      <sz val="12"/>
      <color theme="1"/>
      <name val="Arial"/>
      <family val="2"/>
    </font>
    <font>
      <b/>
      <sz val="20"/>
      <color theme="0"/>
      <name val="Calibri"/>
      <family val="2"/>
      <scheme val="minor"/>
    </font>
    <font>
      <b/>
      <sz val="16"/>
      <color theme="1"/>
      <name val="Calibri"/>
      <family val="2"/>
      <scheme val="minor"/>
    </font>
    <font>
      <b/>
      <sz val="14"/>
      <color theme="1"/>
      <name val="Calibri"/>
      <family val="2"/>
      <scheme val="minor"/>
    </font>
    <font>
      <sz val="11"/>
      <color theme="1"/>
      <name val="Calibri"/>
      <family val="2"/>
      <scheme val="minor"/>
    </font>
    <font>
      <sz val="11"/>
      <color theme="1"/>
      <name val="Calibri"/>
      <family val="2"/>
    </font>
    <font>
      <b/>
      <sz val="11"/>
      <color theme="1"/>
      <name val="Calibri"/>
      <family val="2"/>
    </font>
    <font>
      <sz val="11"/>
      <name val="Calibri"/>
      <family val="2"/>
    </font>
    <font>
      <b/>
      <sz val="10"/>
      <color theme="1"/>
      <name val="Calibri"/>
      <family val="2"/>
    </font>
    <font>
      <b/>
      <sz val="16"/>
      <color theme="1"/>
      <name val="Calibri"/>
      <family val="2"/>
    </font>
    <font>
      <b/>
      <sz val="12"/>
      <color theme="1"/>
      <name val="Calibri"/>
      <family val="2"/>
    </font>
    <font>
      <b/>
      <sz val="11"/>
      <color rgb="FFCC0000"/>
      <name val="Calibri"/>
      <family val="2"/>
    </font>
    <font>
      <b/>
      <i/>
      <sz val="11"/>
      <color theme="1"/>
      <name val="Calibri"/>
      <family val="2"/>
    </font>
    <font>
      <sz val="12"/>
      <color theme="1"/>
      <name val="Calibri"/>
      <family val="2"/>
      <scheme val="minor"/>
    </font>
    <font>
      <b/>
      <sz val="14"/>
      <color theme="1"/>
      <name val="Calibri"/>
      <family val="2"/>
    </font>
    <font>
      <sz val="11"/>
      <color theme="1"/>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theme="1"/>
        <bgColor indexed="64"/>
      </patternFill>
    </fill>
    <fill>
      <patternFill patternType="solid">
        <fgColor rgb="FF92D050"/>
        <bgColor rgb="FF92D050"/>
      </patternFill>
    </fill>
    <fill>
      <patternFill patternType="solid">
        <fgColor rgb="FFE2EFD9"/>
        <bgColor rgb="FFE2EFD9"/>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auto="1"/>
      </left>
      <right/>
      <top style="medium">
        <color auto="1"/>
      </top>
      <bottom style="medium">
        <color theme="4"/>
      </bottom>
      <diagonal/>
    </border>
    <border>
      <left/>
      <right/>
      <top style="medium">
        <color auto="1"/>
      </top>
      <bottom style="medium">
        <color theme="4"/>
      </bottom>
      <diagonal/>
    </border>
    <border>
      <left style="thin">
        <color auto="1"/>
      </left>
      <right style="thin">
        <color auto="1"/>
      </right>
      <top style="medium">
        <color auto="1"/>
      </top>
      <bottom style="medium">
        <color theme="4"/>
      </bottom>
      <diagonal/>
    </border>
    <border>
      <left style="medium">
        <color auto="1"/>
      </left>
      <right style="medium">
        <color auto="1"/>
      </right>
      <top style="medium">
        <color auto="1"/>
      </top>
      <bottom style="medium">
        <color theme="4"/>
      </bottom>
      <diagonal/>
    </border>
    <border>
      <left style="medium">
        <color auto="1"/>
      </left>
      <right/>
      <top style="medium">
        <color auto="1"/>
      </top>
      <bottom style="medium">
        <color theme="4" tint="-0.24994659260841701"/>
      </bottom>
      <diagonal/>
    </border>
    <border>
      <left/>
      <right style="medium">
        <color indexed="64"/>
      </right>
      <top style="medium">
        <color auto="1"/>
      </top>
      <bottom style="medium">
        <color theme="4" tint="-0.24994659260841701"/>
      </bottom>
      <diagonal/>
    </border>
    <border>
      <left style="medium">
        <color auto="1"/>
      </left>
      <right style="medium">
        <color auto="1"/>
      </right>
      <top style="medium">
        <color auto="1"/>
      </top>
      <bottom style="medium">
        <color theme="4" tint="-0.24994659260841701"/>
      </bottom>
      <diagonal/>
    </border>
    <border>
      <left style="medium">
        <color indexed="64"/>
      </left>
      <right style="medium">
        <color auto="1"/>
      </right>
      <top style="medium">
        <color theme="4" tint="-0.24994659260841701"/>
      </top>
      <bottom/>
      <diagonal/>
    </border>
    <border>
      <left style="medium">
        <color indexed="64"/>
      </left>
      <right style="medium">
        <color auto="1"/>
      </right>
      <top/>
      <bottom style="medium">
        <color theme="0" tint="-0.34998626667073579"/>
      </bottom>
      <diagonal/>
    </border>
    <border>
      <left style="medium">
        <color auto="1"/>
      </left>
      <right/>
      <top style="medium">
        <color theme="3" tint="0.59996337778862885"/>
      </top>
      <bottom style="medium">
        <color auto="1"/>
      </bottom>
      <diagonal/>
    </border>
    <border>
      <left/>
      <right/>
      <top style="medium">
        <color theme="3" tint="0.59996337778862885"/>
      </top>
      <bottom style="medium">
        <color auto="1"/>
      </bottom>
      <diagonal/>
    </border>
    <border>
      <left style="thin">
        <color auto="1"/>
      </left>
      <right style="thin">
        <color auto="1"/>
      </right>
      <top style="medium">
        <color theme="3" tint="0.59996337778862885"/>
      </top>
      <bottom style="medium">
        <color auto="1"/>
      </bottom>
      <diagonal/>
    </border>
    <border>
      <left style="medium">
        <color auto="1"/>
      </left>
      <right style="medium">
        <color auto="1"/>
      </right>
      <top style="medium">
        <color theme="3" tint="0.59996337778862885"/>
      </top>
      <bottom style="medium">
        <color auto="1"/>
      </bottom>
      <diagonal/>
    </border>
    <border>
      <left style="medium">
        <color indexed="64"/>
      </left>
      <right/>
      <top style="medium">
        <color theme="0" tint="-0.34998626667073579"/>
      </top>
      <bottom style="medium">
        <color auto="1"/>
      </bottom>
      <diagonal/>
    </border>
    <border>
      <left/>
      <right/>
      <top style="medium">
        <color theme="0" tint="-0.34998626667073579"/>
      </top>
      <bottom style="medium">
        <color auto="1"/>
      </bottom>
      <diagonal/>
    </border>
    <border>
      <left style="medium">
        <color indexed="64"/>
      </left>
      <right style="medium">
        <color auto="1"/>
      </right>
      <top style="medium">
        <color theme="0" tint="-0.34998626667073579"/>
      </top>
      <bottom style="medium">
        <color auto="1"/>
      </bottom>
      <diagonal/>
    </border>
    <border>
      <left/>
      <right style="medium">
        <color auto="1"/>
      </right>
      <top style="medium">
        <color theme="0" tint="-0.34998626667073579"/>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style="medium">
        <color indexed="64"/>
      </left>
      <right/>
      <top style="medium">
        <color theme="4" tint="-0.24994659260841701"/>
      </top>
      <bottom/>
      <diagonal/>
    </border>
    <border>
      <left/>
      <right style="medium">
        <color indexed="64"/>
      </right>
      <top style="medium">
        <color theme="4" tint="-0.24994659260841701"/>
      </top>
      <bottom/>
      <diagonal/>
    </border>
    <border>
      <left style="medium">
        <color indexed="64"/>
      </left>
      <right/>
      <top/>
      <bottom style="medium">
        <color theme="0" tint="-0.34998626667073579"/>
      </bottom>
      <diagonal/>
    </border>
    <border>
      <left/>
      <right style="medium">
        <color indexed="64"/>
      </right>
      <top/>
      <bottom style="medium">
        <color theme="0" tint="-0.34998626667073579"/>
      </bottom>
      <diagonal/>
    </border>
    <border>
      <left style="thin">
        <color auto="1"/>
      </left>
      <right style="thin">
        <color auto="1"/>
      </right>
      <top style="medium">
        <color auto="1"/>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2">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9" fontId="28" fillId="0" borderId="0" applyFont="0" applyFill="0" applyBorder="0" applyAlignment="0" applyProtection="0"/>
    <xf numFmtId="0" fontId="38" fillId="0" borderId="0"/>
    <xf numFmtId="0" fontId="39" fillId="0" borderId="0"/>
    <xf numFmtId="0" fontId="46" fillId="0" borderId="0"/>
  </cellStyleXfs>
  <cellXfs count="368">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top"/>
    </xf>
    <xf numFmtId="0" fontId="0" fillId="0" borderId="0" xfId="0" applyAlignment="1">
      <alignment vertical="top" wrapText="1"/>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vertical="top" wrapText="1"/>
    </xf>
    <xf numFmtId="164" fontId="0" fillId="0" borderId="10" xfId="1" applyNumberFormat="1" applyFont="1" applyBorder="1" applyAlignment="1">
      <alignment vertical="top"/>
    </xf>
    <xf numFmtId="0" fontId="0" fillId="0" borderId="10" xfId="0" applyBorder="1" applyAlignment="1">
      <alignment wrapText="1"/>
    </xf>
    <xf numFmtId="0" fontId="0" fillId="0" borderId="10" xfId="0" applyBorder="1" applyAlignment="1">
      <alignment horizontal="center" vertical="top" wrapText="1"/>
    </xf>
    <xf numFmtId="0" fontId="0" fillId="33" borderId="0" xfId="0" applyFill="1"/>
    <xf numFmtId="0" fontId="16" fillId="0" borderId="0" xfId="0" applyFont="1"/>
    <xf numFmtId="164" fontId="0" fillId="0" borderId="10" xfId="1" applyNumberFormat="1" applyFont="1" applyBorder="1" applyAlignment="1">
      <alignment vertical="top" wrapText="1"/>
    </xf>
    <xf numFmtId="0" fontId="0" fillId="0" borderId="0" xfId="0" applyAlignment="1">
      <alignment horizontal="center" vertical="top" wrapText="1"/>
    </xf>
    <xf numFmtId="0" fontId="0" fillId="0" borderId="13" xfId="0" applyBorder="1"/>
    <xf numFmtId="164" fontId="0" fillId="0" borderId="0" xfId="0" applyNumberFormat="1"/>
    <xf numFmtId="0" fontId="0" fillId="0" borderId="0" xfId="0" applyBorder="1"/>
    <xf numFmtId="0" fontId="0" fillId="0" borderId="16" xfId="0" applyBorder="1"/>
    <xf numFmtId="0" fontId="20" fillId="0" borderId="0" xfId="0" applyFont="1"/>
    <xf numFmtId="165" fontId="0" fillId="0" borderId="0" xfId="43" applyNumberFormat="1" applyFont="1"/>
    <xf numFmtId="0" fontId="0" fillId="33" borderId="19" xfId="0" applyFill="1" applyBorder="1"/>
    <xf numFmtId="0" fontId="0" fillId="33" borderId="0" xfId="0" applyFill="1" applyBorder="1"/>
    <xf numFmtId="0" fontId="22" fillId="0" borderId="0" xfId="45" applyFont="1" applyBorder="1" applyAlignment="1"/>
    <xf numFmtId="3" fontId="23" fillId="0" borderId="0" xfId="45" applyNumberFormat="1" applyFont="1" applyBorder="1"/>
    <xf numFmtId="0" fontId="23" fillId="0" borderId="0" xfId="45" applyFont="1" applyBorder="1"/>
    <xf numFmtId="3" fontId="24" fillId="0" borderId="26" xfId="45" applyNumberFormat="1" applyFont="1" applyBorder="1"/>
    <xf numFmtId="0" fontId="25" fillId="0" borderId="0" xfId="45" applyFont="1" applyBorder="1" applyAlignment="1">
      <alignment horizontal="center"/>
    </xf>
    <xf numFmtId="3" fontId="26" fillId="37" borderId="27" xfId="45" applyNumberFormat="1" applyFont="1" applyFill="1" applyBorder="1" applyAlignment="1">
      <alignment horizontal="center" vertical="center"/>
    </xf>
    <xf numFmtId="0" fontId="16" fillId="37" borderId="33" xfId="0" applyFont="1" applyFill="1" applyBorder="1" applyAlignment="1">
      <alignment horizontal="center" wrapText="1"/>
    </xf>
    <xf numFmtId="0" fontId="27" fillId="0" borderId="13" xfId="45" applyFont="1" applyBorder="1"/>
    <xf numFmtId="164" fontId="23" fillId="38" borderId="0" xfId="46" applyNumberFormat="1" applyFont="1" applyFill="1" applyBorder="1"/>
    <xf numFmtId="164" fontId="23" fillId="34" borderId="21" xfId="46" applyNumberFormat="1" applyFont="1" applyFill="1" applyBorder="1"/>
    <xf numFmtId="10" fontId="23" fillId="0" borderId="0" xfId="47" applyNumberFormat="1" applyFont="1" applyBorder="1"/>
    <xf numFmtId="164" fontId="23" fillId="0" borderId="0" xfId="46" applyNumberFormat="1" applyFont="1" applyBorder="1"/>
    <xf numFmtId="10" fontId="23" fillId="0" borderId="0" xfId="48" applyNumberFormat="1" applyFont="1" applyBorder="1" applyAlignment="1">
      <alignment horizontal="center"/>
    </xf>
    <xf numFmtId="164" fontId="0" fillId="33" borderId="25" xfId="1" applyNumberFormat="1" applyFont="1" applyFill="1" applyBorder="1"/>
    <xf numFmtId="164" fontId="0" fillId="0" borderId="25" xfId="1" applyNumberFormat="1" applyFont="1" applyBorder="1"/>
    <xf numFmtId="164" fontId="0" fillId="37" borderId="25" xfId="1" applyNumberFormat="1" applyFont="1" applyFill="1" applyBorder="1"/>
    <xf numFmtId="3" fontId="23" fillId="34" borderId="21" xfId="45" applyNumberFormat="1" applyFont="1" applyFill="1" applyBorder="1"/>
    <xf numFmtId="10" fontId="23" fillId="0" borderId="0" xfId="45" applyNumberFormat="1" applyFont="1" applyBorder="1"/>
    <xf numFmtId="0" fontId="23" fillId="0" borderId="36" xfId="45" applyFont="1" applyBorder="1"/>
    <xf numFmtId="164" fontId="16" fillId="38" borderId="37" xfId="46" applyNumberFormat="1" applyFont="1" applyFill="1" applyBorder="1"/>
    <xf numFmtId="164" fontId="16" fillId="34" borderId="38" xfId="46" applyNumberFormat="1" applyFont="1" applyFill="1" applyBorder="1"/>
    <xf numFmtId="164" fontId="16" fillId="0" borderId="37" xfId="46" applyNumberFormat="1" applyFont="1" applyBorder="1"/>
    <xf numFmtId="164" fontId="23" fillId="0" borderId="37" xfId="45" applyNumberFormat="1" applyFont="1" applyBorder="1" applyAlignment="1">
      <alignment horizontal="center"/>
    </xf>
    <xf numFmtId="164" fontId="0" fillId="33" borderId="39" xfId="1" applyNumberFormat="1" applyFont="1" applyFill="1" applyBorder="1"/>
    <xf numFmtId="164" fontId="0" fillId="0" borderId="39" xfId="1" applyNumberFormat="1" applyFont="1" applyBorder="1"/>
    <xf numFmtId="164" fontId="0" fillId="37" borderId="39" xfId="1" applyNumberFormat="1" applyFont="1" applyFill="1" applyBorder="1"/>
    <xf numFmtId="0" fontId="0" fillId="0" borderId="40" xfId="0" applyBorder="1"/>
    <xf numFmtId="0" fontId="0" fillId="0" borderId="41" xfId="0" applyBorder="1"/>
    <xf numFmtId="165" fontId="0" fillId="33" borderId="42" xfId="0" applyNumberFormat="1" applyFill="1" applyBorder="1"/>
    <xf numFmtId="165" fontId="0" fillId="33" borderId="43" xfId="0" applyNumberFormat="1" applyFill="1" applyBorder="1"/>
    <xf numFmtId="0" fontId="30" fillId="0" borderId="26" xfId="45" applyFont="1" applyBorder="1"/>
    <xf numFmtId="164" fontId="16" fillId="0" borderId="0" xfId="46" applyNumberFormat="1" applyFont="1" applyBorder="1"/>
    <xf numFmtId="0" fontId="30" fillId="33" borderId="26" xfId="45" applyFont="1" applyFill="1" applyBorder="1"/>
    <xf numFmtId="0" fontId="16" fillId="0" borderId="0" xfId="0" applyFont="1" applyBorder="1" applyAlignment="1"/>
    <xf numFmtId="0" fontId="18" fillId="38" borderId="44" xfId="0" applyFont="1" applyFill="1" applyBorder="1"/>
    <xf numFmtId="0" fontId="0" fillId="38" borderId="45" xfId="0" applyFill="1" applyBorder="1"/>
    <xf numFmtId="0" fontId="0" fillId="38" borderId="46" xfId="0" applyFill="1" applyBorder="1"/>
    <xf numFmtId="0" fontId="16" fillId="0" borderId="44" xfId="0" applyFont="1" applyBorder="1" applyAlignment="1"/>
    <xf numFmtId="0" fontId="16" fillId="0" borderId="45" xfId="0" applyFont="1" applyBorder="1" applyAlignment="1"/>
    <xf numFmtId="0" fontId="16" fillId="0" borderId="46" xfId="0" applyFont="1" applyBorder="1" applyAlignment="1"/>
    <xf numFmtId="0" fontId="18" fillId="38" borderId="13" xfId="0" applyFont="1" applyFill="1" applyBorder="1"/>
    <xf numFmtId="0" fontId="0" fillId="38" borderId="0" xfId="0" applyFill="1" applyBorder="1"/>
    <xf numFmtId="0" fontId="0" fillId="38" borderId="14" xfId="0" applyFill="1" applyBorder="1"/>
    <xf numFmtId="0" fontId="19" fillId="0" borderId="13" xfId="0" applyFont="1" applyBorder="1"/>
    <xf numFmtId="0" fontId="16" fillId="0" borderId="12" xfId="0" applyFont="1" applyBorder="1" applyAlignment="1">
      <alignment horizontal="center" vertical="top" wrapText="1"/>
    </xf>
    <xf numFmtId="9" fontId="16" fillId="0" borderId="0" xfId="44" applyFont="1" applyAlignment="1">
      <alignment horizontal="center"/>
    </xf>
    <xf numFmtId="0" fontId="0" fillId="38" borderId="13" xfId="0" applyFill="1" applyBorder="1"/>
    <xf numFmtId="164" fontId="0" fillId="38" borderId="0" xfId="0" applyNumberFormat="1" applyFill="1" applyBorder="1"/>
    <xf numFmtId="0" fontId="31" fillId="33" borderId="0" xfId="0" applyFont="1" applyFill="1" applyBorder="1"/>
    <xf numFmtId="0" fontId="0" fillId="0" borderId="13" xfId="0" quotePrefix="1" applyBorder="1"/>
    <xf numFmtId="164" fontId="0" fillId="0" borderId="11" xfId="1" applyNumberFormat="1" applyFont="1" applyBorder="1"/>
    <xf numFmtId="164" fontId="0" fillId="0" borderId="11" xfId="1" applyNumberFormat="1" applyFont="1" applyBorder="1" applyAlignment="1">
      <alignment horizontal="center"/>
    </xf>
    <xf numFmtId="0" fontId="31" fillId="38" borderId="14" xfId="0" applyFont="1" applyFill="1" applyBorder="1"/>
    <xf numFmtId="0" fontId="0" fillId="33" borderId="13" xfId="0" quotePrefix="1" applyFill="1" applyBorder="1"/>
    <xf numFmtId="164" fontId="0" fillId="33" borderId="11" xfId="1" applyNumberFormat="1" applyFont="1" applyFill="1" applyBorder="1"/>
    <xf numFmtId="164" fontId="0" fillId="33" borderId="11" xfId="1" applyNumberFormat="1" applyFont="1" applyFill="1" applyBorder="1" applyAlignment="1">
      <alignment horizontal="center"/>
    </xf>
    <xf numFmtId="164" fontId="0" fillId="38" borderId="0" xfId="1" applyNumberFormat="1" applyFont="1" applyFill="1" applyBorder="1"/>
    <xf numFmtId="164" fontId="0" fillId="38" borderId="47" xfId="1" applyNumberFormat="1" applyFont="1" applyFill="1" applyBorder="1"/>
    <xf numFmtId="0" fontId="19" fillId="0" borderId="0" xfId="0" applyFont="1" applyBorder="1" applyAlignment="1">
      <alignment horizontal="right"/>
    </xf>
    <xf numFmtId="164" fontId="16" fillId="0" borderId="22" xfId="1" applyNumberFormat="1" applyFont="1" applyBorder="1"/>
    <xf numFmtId="164" fontId="16" fillId="0" borderId="22" xfId="1" applyNumberFormat="1" applyFont="1" applyBorder="1" applyAlignment="1">
      <alignment horizontal="center"/>
    </xf>
    <xf numFmtId="0" fontId="16" fillId="38" borderId="13" xfId="0" applyFont="1" applyFill="1" applyBorder="1"/>
    <xf numFmtId="164" fontId="0" fillId="38" borderId="18" xfId="0" applyNumberFormat="1" applyFill="1" applyBorder="1"/>
    <xf numFmtId="0" fontId="33" fillId="39" borderId="13" xfId="0" quotePrefix="1" applyFont="1" applyFill="1" applyBorder="1"/>
    <xf numFmtId="0" fontId="0" fillId="39" borderId="0" xfId="0" applyFill="1" applyBorder="1"/>
    <xf numFmtId="164" fontId="0" fillId="39" borderId="11" xfId="1" applyNumberFormat="1" applyFont="1" applyFill="1" applyBorder="1"/>
    <xf numFmtId="164" fontId="0" fillId="39" borderId="11" xfId="1" applyNumberFormat="1" applyFont="1" applyFill="1" applyBorder="1" applyAlignment="1">
      <alignment horizontal="center"/>
    </xf>
    <xf numFmtId="0" fontId="19" fillId="33" borderId="0" xfId="0" applyFont="1" applyFill="1" applyBorder="1"/>
    <xf numFmtId="164" fontId="0" fillId="38" borderId="18" xfId="1" applyNumberFormat="1" applyFont="1" applyFill="1" applyBorder="1"/>
    <xf numFmtId="0" fontId="20" fillId="38" borderId="13" xfId="0" applyFont="1" applyFill="1" applyBorder="1"/>
    <xf numFmtId="0" fontId="31" fillId="33" borderId="0" xfId="0" applyFont="1" applyFill="1" applyBorder="1" applyAlignment="1">
      <alignment vertical="top" wrapText="1"/>
    </xf>
    <xf numFmtId="0" fontId="19" fillId="39" borderId="23" xfId="0" applyFont="1" applyFill="1" applyBorder="1"/>
    <xf numFmtId="164" fontId="0" fillId="39" borderId="19" xfId="0" applyNumberFormat="1" applyFill="1" applyBorder="1"/>
    <xf numFmtId="164" fontId="16" fillId="39" borderId="19" xfId="0" applyNumberFormat="1" applyFont="1" applyFill="1" applyBorder="1"/>
    <xf numFmtId="0" fontId="0" fillId="39" borderId="24" xfId="0" applyFill="1" applyBorder="1"/>
    <xf numFmtId="0" fontId="19" fillId="33" borderId="15" xfId="0" applyFont="1" applyFill="1" applyBorder="1"/>
    <xf numFmtId="164" fontId="0" fillId="33" borderId="16" xfId="0" applyNumberFormat="1" applyFill="1" applyBorder="1"/>
    <xf numFmtId="0" fontId="0" fillId="33" borderId="17" xfId="0" applyFill="1" applyBorder="1"/>
    <xf numFmtId="0" fontId="18" fillId="33" borderId="23" xfId="0" applyFont="1" applyFill="1" applyBorder="1"/>
    <xf numFmtId="0" fontId="0" fillId="33" borderId="24" xfId="0" applyFill="1" applyBorder="1"/>
    <xf numFmtId="0" fontId="20" fillId="33" borderId="13" xfId="0" applyFont="1" applyFill="1" applyBorder="1"/>
    <xf numFmtId="164" fontId="0" fillId="33" borderId="14" xfId="0" applyNumberFormat="1" applyFill="1" applyBorder="1"/>
    <xf numFmtId="0" fontId="20" fillId="35" borderId="13" xfId="0" applyFont="1" applyFill="1" applyBorder="1"/>
    <xf numFmtId="164" fontId="1" fillId="35" borderId="0" xfId="1" applyNumberFormat="1" applyFont="1" applyFill="1" applyBorder="1"/>
    <xf numFmtId="0" fontId="0" fillId="35" borderId="14" xfId="0" applyFill="1" applyBorder="1"/>
    <xf numFmtId="165" fontId="0" fillId="33" borderId="25" xfId="43" applyNumberFormat="1" applyFont="1" applyFill="1" applyBorder="1"/>
    <xf numFmtId="164" fontId="0" fillId="33" borderId="25" xfId="1" applyNumberFormat="1" applyFont="1" applyFill="1" applyBorder="1" applyAlignment="1">
      <alignment wrapText="1"/>
    </xf>
    <xf numFmtId="0" fontId="34" fillId="0" borderId="26" xfId="45" applyFont="1" applyBorder="1" applyAlignment="1"/>
    <xf numFmtId="0" fontId="35" fillId="0" borderId="16" xfId="0" applyFont="1" applyBorder="1"/>
    <xf numFmtId="164" fontId="14" fillId="33" borderId="14" xfId="1" applyNumberFormat="1" applyFont="1" applyFill="1" applyBorder="1"/>
    <xf numFmtId="0" fontId="31" fillId="33" borderId="15" xfId="0" quotePrefix="1" applyFont="1" applyFill="1" applyBorder="1" applyAlignment="1">
      <alignment vertical="top" wrapText="1"/>
    </xf>
    <xf numFmtId="0" fontId="31" fillId="33" borderId="16" xfId="0" applyFont="1" applyFill="1" applyBorder="1" applyAlignment="1">
      <alignment vertical="top" wrapText="1"/>
    </xf>
    <xf numFmtId="0" fontId="31" fillId="33" borderId="17" xfId="0" applyFont="1" applyFill="1" applyBorder="1" applyAlignment="1">
      <alignment vertical="top" wrapText="1"/>
    </xf>
    <xf numFmtId="44" fontId="0" fillId="0" borderId="0" xfId="1" applyFont="1"/>
    <xf numFmtId="165" fontId="0" fillId="38" borderId="0" xfId="43" applyNumberFormat="1" applyFont="1" applyFill="1" applyBorder="1"/>
    <xf numFmtId="164" fontId="36" fillId="35" borderId="0" xfId="1" applyNumberFormat="1" applyFont="1" applyFill="1" applyBorder="1"/>
    <xf numFmtId="0" fontId="0" fillId="35" borderId="13" xfId="0" applyFont="1" applyFill="1" applyBorder="1"/>
    <xf numFmtId="164" fontId="37" fillId="33" borderId="0" xfId="1" applyNumberFormat="1" applyFont="1" applyFill="1" applyBorder="1"/>
    <xf numFmtId="0" fontId="19" fillId="33" borderId="15" xfId="0" applyFont="1" applyFill="1" applyBorder="1" applyAlignment="1">
      <alignment horizontal="right"/>
    </xf>
    <xf numFmtId="0" fontId="20" fillId="33" borderId="13" xfId="0" quotePrefix="1" applyFont="1" applyFill="1" applyBorder="1"/>
    <xf numFmtId="164" fontId="16" fillId="33" borderId="16" xfId="0" applyNumberFormat="1" applyFont="1" applyFill="1" applyBorder="1"/>
    <xf numFmtId="0" fontId="31" fillId="33" borderId="0" xfId="0" quotePrefix="1" applyFont="1" applyFill="1" applyBorder="1" applyAlignment="1">
      <alignment vertical="top" wrapText="1"/>
    </xf>
    <xf numFmtId="164" fontId="0" fillId="33" borderId="0" xfId="0" applyNumberFormat="1" applyFill="1" applyBorder="1"/>
    <xf numFmtId="164" fontId="16" fillId="33" borderId="0" xfId="0" applyNumberFormat="1" applyFont="1" applyFill="1" applyBorder="1"/>
    <xf numFmtId="0" fontId="16" fillId="37" borderId="30" xfId="0" applyFont="1" applyFill="1" applyBorder="1" applyAlignment="1">
      <alignment vertical="center" wrapText="1"/>
    </xf>
    <xf numFmtId="164" fontId="25" fillId="37" borderId="28" xfId="46" applyNumberFormat="1" applyFont="1" applyFill="1" applyBorder="1" applyAlignment="1">
      <alignment horizontal="center" vertical="center" wrapText="1"/>
    </xf>
    <xf numFmtId="0" fontId="25" fillId="37" borderId="29" xfId="45" applyFont="1" applyFill="1" applyBorder="1" applyAlignment="1">
      <alignment horizontal="center" vertical="center" wrapText="1"/>
    </xf>
    <xf numFmtId="0" fontId="25" fillId="37" borderId="28" xfId="45" applyFont="1" applyFill="1" applyBorder="1" applyAlignment="1">
      <alignment horizontal="center" vertical="center" wrapText="1"/>
    </xf>
    <xf numFmtId="0" fontId="25" fillId="37" borderId="28" xfId="45" applyFont="1" applyFill="1" applyBorder="1" applyAlignment="1">
      <alignment horizontal="center" vertical="center"/>
    </xf>
    <xf numFmtId="0" fontId="16" fillId="37" borderId="30" xfId="0" applyFont="1" applyFill="1" applyBorder="1" applyAlignment="1">
      <alignment horizontal="center" vertical="center" wrapText="1"/>
    </xf>
    <xf numFmtId="164" fontId="16" fillId="40" borderId="20" xfId="1" applyNumberFormat="1" applyFont="1" applyFill="1" applyBorder="1"/>
    <xf numFmtId="164" fontId="0" fillId="40" borderId="0" xfId="1" applyNumberFormat="1" applyFont="1" applyFill="1" applyBorder="1"/>
    <xf numFmtId="0" fontId="0" fillId="40" borderId="13" xfId="0" applyFill="1" applyBorder="1"/>
    <xf numFmtId="0" fontId="16" fillId="41" borderId="23" xfId="0" applyFont="1" applyFill="1" applyBorder="1" applyAlignment="1">
      <alignment horizontal="left" vertical="center"/>
    </xf>
    <xf numFmtId="0" fontId="0" fillId="41" borderId="19" xfId="0" applyFill="1" applyBorder="1"/>
    <xf numFmtId="0" fontId="16" fillId="41" borderId="24" xfId="0" applyFont="1" applyFill="1" applyBorder="1" applyAlignment="1">
      <alignment wrapText="1"/>
    </xf>
    <xf numFmtId="0" fontId="0" fillId="41" borderId="13" xfId="0" applyFill="1" applyBorder="1"/>
    <xf numFmtId="0" fontId="0" fillId="41" borderId="0" xfId="0" applyFill="1" applyBorder="1"/>
    <xf numFmtId="164" fontId="0" fillId="41" borderId="14" xfId="1" applyNumberFormat="1" applyFont="1" applyFill="1" applyBorder="1"/>
    <xf numFmtId="165" fontId="0" fillId="41" borderId="14" xfId="43" applyNumberFormat="1" applyFont="1" applyFill="1" applyBorder="1"/>
    <xf numFmtId="0" fontId="16" fillId="41" borderId="13" xfId="0" applyFont="1" applyFill="1" applyBorder="1"/>
    <xf numFmtId="0" fontId="16" fillId="41" borderId="0" xfId="0" applyFont="1" applyFill="1" applyBorder="1"/>
    <xf numFmtId="164" fontId="16" fillId="41" borderId="14" xfId="0" applyNumberFormat="1" applyFont="1" applyFill="1" applyBorder="1"/>
    <xf numFmtId="0" fontId="0" fillId="41" borderId="14" xfId="0" applyFill="1" applyBorder="1"/>
    <xf numFmtId="0" fontId="0" fillId="41" borderId="15" xfId="0" applyFill="1" applyBorder="1"/>
    <xf numFmtId="0" fontId="0" fillId="41" borderId="16" xfId="0" applyFill="1" applyBorder="1"/>
    <xf numFmtId="0" fontId="0" fillId="41" borderId="17" xfId="0" applyFill="1" applyBorder="1"/>
    <xf numFmtId="0" fontId="19" fillId="41" borderId="52" xfId="0" applyFont="1" applyFill="1" applyBorder="1" applyAlignment="1">
      <alignment vertical="center" wrapText="1"/>
    </xf>
    <xf numFmtId="0" fontId="29" fillId="41" borderId="21" xfId="0" quotePrefix="1" applyNumberFormat="1" applyFont="1" applyFill="1" applyBorder="1" applyAlignment="1">
      <alignment horizontal="center" vertical="center"/>
    </xf>
    <xf numFmtId="0" fontId="29" fillId="41" borderId="21" xfId="0" applyFont="1" applyFill="1" applyBorder="1" applyAlignment="1">
      <alignment horizontal="center" vertical="center"/>
    </xf>
    <xf numFmtId="0" fontId="32" fillId="41" borderId="21" xfId="0" applyFont="1" applyFill="1" applyBorder="1" applyAlignment="1">
      <alignment horizontal="center" vertical="center"/>
    </xf>
    <xf numFmtId="0" fontId="20" fillId="41" borderId="21" xfId="0" applyFont="1" applyFill="1" applyBorder="1"/>
    <xf numFmtId="0" fontId="0" fillId="41" borderId="53" xfId="0" applyFill="1" applyBorder="1"/>
    <xf numFmtId="0" fontId="19" fillId="41" borderId="52" xfId="0" applyFont="1" applyFill="1" applyBorder="1" applyAlignment="1">
      <alignment vertical="center"/>
    </xf>
    <xf numFmtId="0" fontId="16" fillId="41" borderId="52" xfId="0" applyFont="1" applyFill="1" applyBorder="1" applyAlignment="1">
      <alignment wrapText="1"/>
    </xf>
    <xf numFmtId="16" fontId="29" fillId="41" borderId="21" xfId="0" quotePrefix="1" applyNumberFormat="1" applyFont="1" applyFill="1" applyBorder="1" applyAlignment="1">
      <alignment horizontal="center" vertical="center"/>
    </xf>
    <xf numFmtId="164" fontId="0" fillId="41" borderId="21" xfId="1" applyNumberFormat="1" applyFont="1" applyFill="1" applyBorder="1"/>
    <xf numFmtId="0" fontId="29" fillId="41" borderId="21" xfId="0" quotePrefix="1" applyFont="1" applyFill="1" applyBorder="1" applyAlignment="1">
      <alignment horizontal="center" vertical="center"/>
    </xf>
    <xf numFmtId="165" fontId="0" fillId="41" borderId="21" xfId="43" applyNumberFormat="1" applyFont="1" applyFill="1" applyBorder="1"/>
    <xf numFmtId="164" fontId="16" fillId="41" borderId="21" xfId="0" applyNumberFormat="1" applyFont="1" applyFill="1" applyBorder="1"/>
    <xf numFmtId="0" fontId="0" fillId="41" borderId="21" xfId="0" applyFill="1" applyBorder="1"/>
    <xf numFmtId="0" fontId="16" fillId="36" borderId="13" xfId="0" applyFont="1" applyFill="1" applyBorder="1"/>
    <xf numFmtId="0" fontId="16" fillId="36" borderId="0" xfId="0" applyFont="1" applyFill="1" applyBorder="1"/>
    <xf numFmtId="0" fontId="32" fillId="36" borderId="21" xfId="0" applyFont="1" applyFill="1" applyBorder="1" applyAlignment="1">
      <alignment horizontal="center" vertical="center"/>
    </xf>
    <xf numFmtId="164" fontId="16" fillId="36" borderId="21" xfId="0" applyNumberFormat="1" applyFont="1" applyFill="1" applyBorder="1"/>
    <xf numFmtId="164" fontId="16" fillId="36" borderId="14" xfId="0" applyNumberFormat="1" applyFont="1" applyFill="1" applyBorder="1"/>
    <xf numFmtId="0" fontId="19" fillId="36" borderId="21" xfId="0" applyFont="1" applyFill="1" applyBorder="1"/>
    <xf numFmtId="0" fontId="29" fillId="33" borderId="34" xfId="0" applyFont="1" applyFill="1" applyBorder="1" applyAlignment="1">
      <alignment vertical="top" wrapText="1"/>
    </xf>
    <xf numFmtId="0" fontId="29" fillId="33" borderId="35" xfId="0" applyFont="1" applyFill="1" applyBorder="1" applyAlignment="1">
      <alignment vertical="top" wrapText="1"/>
    </xf>
    <xf numFmtId="165" fontId="0" fillId="0" borderId="0" xfId="0" applyNumberFormat="1"/>
    <xf numFmtId="0" fontId="40" fillId="0" borderId="0" xfId="0" applyFont="1" applyAlignment="1"/>
    <xf numFmtId="0" fontId="41" fillId="0" borderId="0" xfId="0" applyFont="1" applyAlignment="1"/>
    <xf numFmtId="0" fontId="42" fillId="0" borderId="0" xfId="0" applyFont="1"/>
    <xf numFmtId="164" fontId="33" fillId="36" borderId="0" xfId="0" applyNumberFormat="1" applyFont="1" applyFill="1" applyBorder="1"/>
    <xf numFmtId="0" fontId="31" fillId="36" borderId="14" xfId="0" applyFont="1" applyFill="1" applyBorder="1"/>
    <xf numFmtId="0" fontId="19" fillId="40" borderId="15" xfId="0" applyFont="1" applyFill="1" applyBorder="1"/>
    <xf numFmtId="0" fontId="0" fillId="40" borderId="16" xfId="0" applyFill="1" applyBorder="1"/>
    <xf numFmtId="164" fontId="16" fillId="40" borderId="20" xfId="1" applyNumberFormat="1" applyFont="1" applyFill="1" applyBorder="1" applyAlignment="1">
      <alignment horizontal="center"/>
    </xf>
    <xf numFmtId="164" fontId="0" fillId="39" borderId="22" xfId="1" applyNumberFormat="1" applyFont="1" applyFill="1" applyBorder="1"/>
    <xf numFmtId="164" fontId="0" fillId="39" borderId="22" xfId="1" applyNumberFormat="1" applyFont="1" applyFill="1" applyBorder="1" applyAlignment="1">
      <alignment horizontal="center"/>
    </xf>
    <xf numFmtId="15" fontId="23" fillId="0" borderId="0" xfId="45" applyNumberFormat="1" applyFont="1" applyBorder="1"/>
    <xf numFmtId="0" fontId="44" fillId="0" borderId="0" xfId="0" applyFont="1"/>
    <xf numFmtId="0" fontId="0" fillId="0" borderId="10" xfId="0" applyBorder="1" applyAlignment="1">
      <alignment horizontal="left" vertical="top" wrapText="1"/>
    </xf>
    <xf numFmtId="0" fontId="0" fillId="0" borderId="10" xfId="0" applyBorder="1"/>
    <xf numFmtId="0" fontId="0" fillId="43" borderId="0" xfId="0" applyFill="1"/>
    <xf numFmtId="0" fontId="16" fillId="43" borderId="0" xfId="0" applyFont="1" applyFill="1"/>
    <xf numFmtId="6" fontId="0" fillId="0" borderId="10" xfId="0" applyNumberFormat="1" applyBorder="1" applyAlignment="1">
      <alignment vertical="top" wrapText="1"/>
    </xf>
    <xf numFmtId="0" fontId="16" fillId="0" borderId="0" xfId="0" applyFont="1" applyAlignment="1">
      <alignment wrapText="1"/>
    </xf>
    <xf numFmtId="0" fontId="16" fillId="43" borderId="10" xfId="0" applyFont="1" applyFill="1" applyBorder="1" applyAlignment="1">
      <alignment horizontal="center" vertical="top" wrapText="1"/>
    </xf>
    <xf numFmtId="0" fontId="16" fillId="0" borderId="0" xfId="0" applyFont="1" applyAlignment="1">
      <alignment horizontal="center"/>
    </xf>
    <xf numFmtId="0" fontId="16" fillId="0" borderId="0" xfId="0" applyFont="1" applyAlignment="1">
      <alignment horizontal="center"/>
    </xf>
    <xf numFmtId="164" fontId="0" fillId="0" borderId="0" xfId="1" applyNumberFormat="1" applyFont="1" applyAlignment="1">
      <alignment vertical="top"/>
    </xf>
    <xf numFmtId="1" fontId="0" fillId="0" borderId="0" xfId="0" applyNumberFormat="1" applyAlignment="1">
      <alignment horizontal="center" vertical="top"/>
    </xf>
    <xf numFmtId="165" fontId="0" fillId="0" borderId="0" xfId="43" applyNumberFormat="1" applyFont="1" applyAlignment="1">
      <alignment vertical="top" wrapText="1"/>
    </xf>
    <xf numFmtId="165" fontId="0" fillId="0" borderId="0" xfId="43" applyNumberFormat="1" applyFont="1" applyAlignment="1">
      <alignment horizontal="center" vertical="top" wrapText="1"/>
    </xf>
    <xf numFmtId="0" fontId="0" fillId="44" borderId="0" xfId="0" applyFill="1"/>
    <xf numFmtId="0" fontId="0" fillId="44" borderId="0" xfId="0" applyFill="1" applyAlignment="1">
      <alignment horizontal="center"/>
    </xf>
    <xf numFmtId="0" fontId="0" fillId="44" borderId="0" xfId="0" applyFill="1" applyAlignment="1">
      <alignment vertical="top" wrapText="1"/>
    </xf>
    <xf numFmtId="164" fontId="16" fillId="0" borderId="0" xfId="1" applyNumberFormat="1" applyFont="1" applyAlignment="1">
      <alignment vertical="top"/>
    </xf>
    <xf numFmtId="3" fontId="16" fillId="0" borderId="0" xfId="0" applyNumberFormat="1" applyFont="1" applyAlignment="1">
      <alignment vertical="top"/>
    </xf>
    <xf numFmtId="165" fontId="16" fillId="0" borderId="0" xfId="43" applyNumberFormat="1" applyFont="1" applyAlignment="1">
      <alignment vertical="top"/>
    </xf>
    <xf numFmtId="0" fontId="0" fillId="0" borderId="0" xfId="0" applyAlignment="1">
      <alignment horizontal="center" vertical="top"/>
    </xf>
    <xf numFmtId="0" fontId="16" fillId="0" borderId="0" xfId="0" applyFont="1" applyAlignment="1">
      <alignment horizontal="right" vertical="top"/>
    </xf>
    <xf numFmtId="165" fontId="0" fillId="0" borderId="10" xfId="43" applyNumberFormat="1" applyFont="1" applyBorder="1" applyAlignment="1">
      <alignment vertical="top" wrapText="1"/>
    </xf>
    <xf numFmtId="165" fontId="0" fillId="0" borderId="10" xfId="43" applyNumberFormat="1" applyFont="1" applyBorder="1" applyAlignment="1">
      <alignment vertical="top"/>
    </xf>
    <xf numFmtId="0" fontId="0" fillId="0" borderId="10" xfId="0" applyBorder="1" applyAlignment="1">
      <alignment horizontal="center"/>
    </xf>
    <xf numFmtId="3" fontId="0" fillId="0" borderId="10" xfId="0" applyNumberFormat="1" applyBorder="1" applyAlignment="1">
      <alignment vertical="top"/>
    </xf>
    <xf numFmtId="1" fontId="0" fillId="0" borderId="10" xfId="0" applyNumberFormat="1" applyBorder="1" applyAlignment="1">
      <alignment horizontal="center" vertical="top"/>
    </xf>
    <xf numFmtId="165" fontId="0" fillId="0" borderId="10" xfId="43" applyNumberFormat="1" applyFont="1" applyBorder="1" applyAlignment="1">
      <alignment horizontal="center" vertical="top" wrapText="1"/>
    </xf>
    <xf numFmtId="1" fontId="0" fillId="0" borderId="10" xfId="0" applyNumberFormat="1" applyBorder="1" applyAlignment="1">
      <alignment horizontal="center"/>
    </xf>
    <xf numFmtId="6" fontId="0" fillId="0" borderId="10" xfId="0" applyNumberFormat="1" applyBorder="1" applyAlignment="1">
      <alignment vertical="top"/>
    </xf>
    <xf numFmtId="0" fontId="0" fillId="37" borderId="10" xfId="0" applyFill="1" applyBorder="1" applyAlignment="1">
      <alignment wrapText="1"/>
    </xf>
    <xf numFmtId="164" fontId="0" fillId="37" borderId="10" xfId="1" applyNumberFormat="1" applyFont="1" applyFill="1" applyBorder="1" applyAlignment="1">
      <alignment wrapText="1"/>
    </xf>
    <xf numFmtId="0" fontId="0" fillId="37" borderId="10" xfId="0" applyFill="1" applyBorder="1" applyAlignment="1">
      <alignment horizontal="center" wrapText="1"/>
    </xf>
    <xf numFmtId="0" fontId="0" fillId="37" borderId="10" xfId="0" applyFill="1" applyBorder="1" applyAlignment="1">
      <alignment vertical="top" wrapText="1"/>
    </xf>
    <xf numFmtId="165" fontId="0" fillId="37" borderId="10" xfId="43" applyNumberFormat="1" applyFont="1" applyFill="1" applyBorder="1" applyAlignment="1">
      <alignment vertical="top" wrapText="1"/>
    </xf>
    <xf numFmtId="0" fontId="0" fillId="37" borderId="10" xfId="0" applyFill="1" applyBorder="1" applyAlignment="1">
      <alignment horizontal="center" vertical="top" wrapText="1"/>
    </xf>
    <xf numFmtId="0" fontId="16" fillId="41" borderId="10" xfId="0" applyFont="1" applyFill="1" applyBorder="1" applyAlignment="1">
      <alignment vertical="top" wrapText="1"/>
    </xf>
    <xf numFmtId="0" fontId="16" fillId="41" borderId="10" xfId="0" applyFont="1" applyFill="1" applyBorder="1" applyAlignment="1">
      <alignment horizontal="center" vertical="top" wrapText="1"/>
    </xf>
    <xf numFmtId="165" fontId="16" fillId="41" borderId="10" xfId="43" applyNumberFormat="1" applyFont="1" applyFill="1" applyBorder="1" applyAlignment="1">
      <alignment vertical="top" wrapText="1"/>
    </xf>
    <xf numFmtId="0" fontId="16" fillId="43" borderId="10" xfId="0" applyFont="1" applyFill="1" applyBorder="1" applyAlignment="1">
      <alignment vertical="top" wrapText="1"/>
    </xf>
    <xf numFmtId="165" fontId="16" fillId="43" borderId="10" xfId="43" applyNumberFormat="1" applyFont="1" applyFill="1" applyBorder="1" applyAlignment="1">
      <alignment vertical="top" wrapText="1"/>
    </xf>
    <xf numFmtId="6" fontId="16" fillId="43" borderId="10" xfId="0" applyNumberFormat="1" applyFont="1" applyFill="1" applyBorder="1" applyAlignment="1">
      <alignment wrapText="1"/>
    </xf>
    <xf numFmtId="3" fontId="0" fillId="0" borderId="10" xfId="0" applyNumberFormat="1" applyBorder="1" applyAlignment="1">
      <alignment vertical="top" wrapText="1"/>
    </xf>
    <xf numFmtId="0" fontId="16" fillId="0" borderId="0" xfId="0" applyFont="1" applyAlignment="1">
      <alignment horizontal="right"/>
    </xf>
    <xf numFmtId="165" fontId="16" fillId="0" borderId="0" xfId="43" applyNumberFormat="1" applyFont="1"/>
    <xf numFmtId="6" fontId="16" fillId="0" borderId="0" xfId="0" applyNumberFormat="1" applyFont="1"/>
    <xf numFmtId="165" fontId="0" fillId="0" borderId="0" xfId="43" applyNumberFormat="1" applyFont="1" applyBorder="1" applyAlignment="1">
      <alignment vertical="top" wrapText="1"/>
    </xf>
    <xf numFmtId="164" fontId="0" fillId="0" borderId="0" xfId="1" applyNumberFormat="1" applyFont="1" applyBorder="1" applyAlignment="1">
      <alignment vertical="top"/>
    </xf>
    <xf numFmtId="0" fontId="45" fillId="43" borderId="0" xfId="0" applyFont="1" applyFill="1"/>
    <xf numFmtId="0" fontId="45" fillId="43" borderId="0" xfId="0" applyFont="1" applyFill="1" applyAlignment="1">
      <alignment wrapText="1"/>
    </xf>
    <xf numFmtId="0" fontId="45" fillId="43" borderId="0" xfId="0" applyFont="1" applyFill="1" applyAlignment="1">
      <alignment vertical="top" wrapText="1"/>
    </xf>
    <xf numFmtId="165" fontId="45" fillId="43" borderId="0" xfId="43" applyNumberFormat="1" applyFont="1" applyFill="1"/>
    <xf numFmtId="6" fontId="45" fillId="43" borderId="0" xfId="0" applyNumberFormat="1" applyFont="1" applyFill="1"/>
    <xf numFmtId="164" fontId="0" fillId="0" borderId="10" xfId="1" applyNumberFormat="1" applyFont="1" applyBorder="1" applyAlignment="1">
      <alignment horizontal="center" vertical="top"/>
    </xf>
    <xf numFmtId="0" fontId="16" fillId="0" borderId="0" xfId="0" applyFont="1" applyAlignment="1">
      <alignment vertical="top" wrapText="1"/>
    </xf>
    <xf numFmtId="164" fontId="16" fillId="0" borderId="0" xfId="0" applyNumberFormat="1" applyFont="1" applyAlignment="1">
      <alignment horizontal="center"/>
    </xf>
    <xf numFmtId="0" fontId="0" fillId="44" borderId="0" xfId="0" applyFill="1" applyAlignment="1">
      <alignment wrapText="1"/>
    </xf>
    <xf numFmtId="165" fontId="0" fillId="44" borderId="0" xfId="43" applyNumberFormat="1" applyFont="1" applyFill="1"/>
    <xf numFmtId="0" fontId="45" fillId="43" borderId="0" xfId="0" applyFont="1" applyFill="1" applyAlignment="1">
      <alignment horizontal="center"/>
    </xf>
    <xf numFmtId="165" fontId="16" fillId="0" borderId="0" xfId="43" applyNumberFormat="1" applyFont="1" applyAlignment="1">
      <alignment vertical="top" wrapText="1"/>
    </xf>
    <xf numFmtId="0" fontId="0" fillId="33" borderId="0" xfId="0" applyFill="1" applyAlignment="1">
      <alignment vertical="top" wrapText="1"/>
    </xf>
    <xf numFmtId="0" fontId="0" fillId="33" borderId="0" xfId="0" applyFill="1" applyAlignment="1">
      <alignment horizontal="center" vertical="top" wrapText="1"/>
    </xf>
    <xf numFmtId="165" fontId="0" fillId="33" borderId="0" xfId="43" applyNumberFormat="1" applyFont="1" applyFill="1" applyAlignment="1">
      <alignment horizontal="center" vertical="top" wrapText="1"/>
    </xf>
    <xf numFmtId="165" fontId="0" fillId="33" borderId="0" xfId="43" applyNumberFormat="1" applyFont="1" applyFill="1" applyAlignment="1">
      <alignment vertical="top" wrapText="1"/>
    </xf>
    <xf numFmtId="1" fontId="0" fillId="33" borderId="0" xfId="0" applyNumberFormat="1" applyFill="1" applyAlignment="1">
      <alignment horizontal="center" vertical="top"/>
    </xf>
    <xf numFmtId="164" fontId="0" fillId="33" borderId="0" xfId="1" applyNumberFormat="1" applyFont="1" applyFill="1" applyAlignment="1">
      <alignment vertical="top"/>
    </xf>
    <xf numFmtId="0" fontId="0" fillId="33" borderId="0" xfId="0" applyFill="1" applyAlignment="1">
      <alignment vertical="top"/>
    </xf>
    <xf numFmtId="0" fontId="16" fillId="37" borderId="10" xfId="0" applyFont="1" applyFill="1" applyBorder="1" applyAlignment="1">
      <alignment vertical="top" wrapText="1"/>
    </xf>
    <xf numFmtId="0" fontId="16" fillId="37" borderId="10" xfId="0" applyFont="1" applyFill="1" applyBorder="1" applyAlignment="1">
      <alignment horizontal="center" vertical="top" wrapText="1"/>
    </xf>
    <xf numFmtId="165" fontId="16" fillId="37" borderId="10" xfId="43" applyNumberFormat="1" applyFont="1" applyFill="1" applyBorder="1" applyAlignment="1">
      <alignment vertical="top" wrapText="1"/>
    </xf>
    <xf numFmtId="6" fontId="16" fillId="37" borderId="10" xfId="0" applyNumberFormat="1" applyFont="1" applyFill="1" applyBorder="1" applyAlignment="1">
      <alignment vertical="top" wrapText="1"/>
    </xf>
    <xf numFmtId="0" fontId="0" fillId="37" borderId="0" xfId="0" applyFill="1" applyAlignment="1">
      <alignment vertical="top" wrapText="1"/>
    </xf>
    <xf numFmtId="0" fontId="0" fillId="37" borderId="0" xfId="0" applyFill="1" applyAlignment="1">
      <alignment horizontal="center" vertical="top" wrapText="1"/>
    </xf>
    <xf numFmtId="165" fontId="0" fillId="37" borderId="0" xfId="43" applyNumberFormat="1" applyFont="1" applyFill="1" applyAlignment="1">
      <alignment horizontal="center" vertical="top" wrapText="1"/>
    </xf>
    <xf numFmtId="165" fontId="0" fillId="37" borderId="0" xfId="43" applyNumberFormat="1" applyFont="1" applyFill="1" applyAlignment="1">
      <alignment vertical="top" wrapText="1"/>
    </xf>
    <xf numFmtId="1" fontId="0" fillId="37" borderId="0" xfId="0" applyNumberFormat="1" applyFill="1" applyAlignment="1">
      <alignment horizontal="center" vertical="top"/>
    </xf>
    <xf numFmtId="164" fontId="16" fillId="37" borderId="0" xfId="1" applyNumberFormat="1" applyFont="1" applyFill="1" applyAlignment="1"/>
    <xf numFmtId="0" fontId="0" fillId="37" borderId="0" xfId="0" applyFill="1" applyAlignment="1">
      <alignment vertical="top"/>
    </xf>
    <xf numFmtId="0" fontId="0" fillId="0" borderId="10" xfId="0" applyBorder="1" applyAlignment="1">
      <alignment horizontal="left" vertical="top"/>
    </xf>
    <xf numFmtId="0" fontId="0" fillId="0" borderId="10" xfId="0" applyBorder="1" applyAlignment="1">
      <alignment horizontal="right" vertical="top"/>
    </xf>
    <xf numFmtId="164" fontId="0" fillId="0" borderId="10" xfId="1" applyNumberFormat="1" applyFont="1" applyBorder="1" applyAlignment="1">
      <alignment horizontal="left" vertical="top"/>
    </xf>
    <xf numFmtId="6" fontId="0" fillId="0" borderId="10" xfId="0" applyNumberFormat="1" applyBorder="1" applyAlignment="1">
      <alignment horizontal="right" vertical="top"/>
    </xf>
    <xf numFmtId="0" fontId="0" fillId="0" borderId="0" xfId="0" applyAlignment="1">
      <alignment horizontal="left" vertical="top"/>
    </xf>
    <xf numFmtId="164" fontId="0" fillId="0" borderId="0" xfId="1" applyNumberFormat="1" applyFont="1" applyBorder="1" applyAlignment="1">
      <alignment vertical="top" wrapText="1"/>
    </xf>
    <xf numFmtId="0" fontId="0" fillId="37" borderId="0" xfId="0" applyFill="1"/>
    <xf numFmtId="0" fontId="0" fillId="37" borderId="0" xfId="0" applyFill="1" applyAlignment="1">
      <alignment horizontal="center"/>
    </xf>
    <xf numFmtId="165" fontId="0" fillId="37" borderId="0" xfId="43" applyNumberFormat="1" applyFont="1" applyFill="1"/>
    <xf numFmtId="164" fontId="16" fillId="37" borderId="0" xfId="1" applyNumberFormat="1" applyFont="1" applyFill="1"/>
    <xf numFmtId="44" fontId="0" fillId="0" borderId="10" xfId="1" applyFont="1" applyBorder="1" applyAlignment="1">
      <alignment vertical="top" wrapText="1"/>
    </xf>
    <xf numFmtId="164" fontId="16" fillId="0" borderId="0" xfId="0" applyNumberFormat="1" applyFont="1" applyAlignment="1">
      <alignment vertical="top"/>
    </xf>
    <xf numFmtId="0" fontId="16" fillId="44" borderId="0" xfId="0" applyFont="1" applyFill="1" applyAlignment="1">
      <alignment horizontal="right" vertical="top"/>
    </xf>
    <xf numFmtId="164" fontId="16" fillId="44" borderId="0" xfId="0" applyNumberFormat="1" applyFont="1" applyFill="1" applyAlignment="1">
      <alignment vertical="top"/>
    </xf>
    <xf numFmtId="164" fontId="16" fillId="37" borderId="0" xfId="1" applyNumberFormat="1" applyFont="1" applyFill="1" applyAlignment="1">
      <alignment vertical="top"/>
    </xf>
    <xf numFmtId="164" fontId="16" fillId="0" borderId="0" xfId="0" applyNumberFormat="1" applyFont="1"/>
    <xf numFmtId="0" fontId="16" fillId="33" borderId="0" xfId="0" applyFont="1" applyFill="1"/>
    <xf numFmtId="6" fontId="16" fillId="33" borderId="0" xfId="0" applyNumberFormat="1" applyFont="1" applyFill="1"/>
    <xf numFmtId="0" fontId="0" fillId="43" borderId="0" xfId="0" applyFill="1" applyAlignment="1">
      <alignment wrapText="1"/>
    </xf>
    <xf numFmtId="0" fontId="0" fillId="43" borderId="0" xfId="0" applyFill="1" applyAlignment="1">
      <alignment vertical="top" wrapText="1"/>
    </xf>
    <xf numFmtId="165" fontId="0" fillId="43" borderId="0" xfId="43" applyNumberFormat="1" applyFont="1" applyFill="1"/>
    <xf numFmtId="0" fontId="0" fillId="43" borderId="0" xfId="0" applyFill="1" applyAlignment="1">
      <alignment horizontal="center"/>
    </xf>
    <xf numFmtId="165" fontId="0" fillId="0" borderId="10" xfId="43" applyNumberFormat="1" applyFont="1" applyBorder="1" applyAlignment="1">
      <alignment horizontal="center" vertical="top"/>
    </xf>
    <xf numFmtId="0" fontId="0" fillId="0" borderId="10" xfId="1" applyNumberFormat="1" applyFont="1" applyBorder="1" applyAlignment="1">
      <alignment horizontal="center" vertical="top"/>
    </xf>
    <xf numFmtId="165" fontId="16" fillId="0" borderId="0" xfId="0" applyNumberFormat="1" applyFont="1" applyAlignment="1">
      <alignment horizontal="center"/>
    </xf>
    <xf numFmtId="3" fontId="16" fillId="0" borderId="0" xfId="0" applyNumberFormat="1" applyFont="1"/>
    <xf numFmtId="0" fontId="46" fillId="0" borderId="0" xfId="51"/>
    <xf numFmtId="0" fontId="47" fillId="0" borderId="0" xfId="51" applyFont="1" applyAlignment="1">
      <alignment wrapText="1"/>
    </xf>
    <xf numFmtId="0" fontId="47" fillId="0" borderId="0" xfId="51" applyFont="1" applyAlignment="1">
      <alignment vertical="top" wrapText="1"/>
    </xf>
    <xf numFmtId="0" fontId="46" fillId="0" borderId="0" xfId="51" applyAlignment="1">
      <alignment wrapText="1"/>
    </xf>
    <xf numFmtId="0" fontId="47" fillId="0" borderId="0" xfId="51" applyFont="1" applyAlignment="1">
      <alignment horizontal="center"/>
    </xf>
    <xf numFmtId="165" fontId="47" fillId="0" borderId="0" xfId="51" applyNumberFormat="1" applyFont="1"/>
    <xf numFmtId="0" fontId="48" fillId="46" borderId="57" xfId="51" applyFont="1" applyFill="1" applyBorder="1" applyAlignment="1">
      <alignment vertical="top" wrapText="1"/>
    </xf>
    <xf numFmtId="0" fontId="48" fillId="46" borderId="57" xfId="51" applyFont="1" applyFill="1" applyBorder="1" applyAlignment="1">
      <alignment horizontal="center" vertical="top" wrapText="1"/>
    </xf>
    <xf numFmtId="0" fontId="50" fillId="46" borderId="57" xfId="51" applyFont="1" applyFill="1" applyBorder="1" applyAlignment="1">
      <alignment vertical="top" wrapText="1"/>
    </xf>
    <xf numFmtId="165" fontId="48" fillId="46" borderId="57" xfId="51" applyNumberFormat="1" applyFont="1" applyFill="1" applyBorder="1" applyAlignment="1">
      <alignment vertical="top" wrapText="1"/>
    </xf>
    <xf numFmtId="166" fontId="48" fillId="46" borderId="57" xfId="51" applyNumberFormat="1" applyFont="1" applyFill="1" applyBorder="1" applyAlignment="1">
      <alignment vertical="top" wrapText="1"/>
    </xf>
    <xf numFmtId="0" fontId="47" fillId="45" borderId="0" xfId="51" applyFont="1" applyFill="1" applyAlignment="1">
      <alignment vertical="top" wrapText="1"/>
    </xf>
    <xf numFmtId="0" fontId="47" fillId="45" borderId="0" xfId="51" applyFont="1" applyFill="1" applyAlignment="1">
      <alignment horizontal="center" vertical="top" wrapText="1"/>
    </xf>
    <xf numFmtId="165" fontId="47" fillId="45" borderId="0" xfId="51" applyNumberFormat="1" applyFont="1" applyFill="1" applyAlignment="1">
      <alignment horizontal="center" vertical="top" wrapText="1"/>
    </xf>
    <xf numFmtId="165" fontId="47" fillId="45" borderId="0" xfId="51" applyNumberFormat="1" applyFont="1" applyFill="1" applyAlignment="1">
      <alignment vertical="top" wrapText="1"/>
    </xf>
    <xf numFmtId="1" fontId="47" fillId="45" borderId="0" xfId="51" applyNumberFormat="1" applyFont="1" applyFill="1" applyAlignment="1">
      <alignment horizontal="center" vertical="top"/>
    </xf>
    <xf numFmtId="166" fontId="52" fillId="45" borderId="0" xfId="51" applyNumberFormat="1" applyFont="1" applyFill="1"/>
    <xf numFmtId="0" fontId="47" fillId="0" borderId="0" xfId="51" applyFont="1" applyAlignment="1">
      <alignment vertical="top"/>
    </xf>
    <xf numFmtId="0" fontId="47" fillId="0" borderId="57" xfId="51" applyFont="1" applyBorder="1" applyAlignment="1">
      <alignment vertical="top" wrapText="1"/>
    </xf>
    <xf numFmtId="0" fontId="47" fillId="0" borderId="57" xfId="51" applyFont="1" applyBorder="1" applyAlignment="1">
      <alignment horizontal="center" vertical="top" wrapText="1"/>
    </xf>
    <xf numFmtId="165" fontId="47" fillId="0" borderId="57" xfId="51" applyNumberFormat="1" applyFont="1" applyBorder="1" applyAlignment="1">
      <alignment horizontal="center" vertical="top" wrapText="1"/>
    </xf>
    <xf numFmtId="167" fontId="47" fillId="0" borderId="57" xfId="51" applyNumberFormat="1" applyFont="1" applyBorder="1" applyAlignment="1">
      <alignment vertical="top" wrapText="1"/>
    </xf>
    <xf numFmtId="1" fontId="47" fillId="0" borderId="57" xfId="51" applyNumberFormat="1" applyFont="1" applyBorder="1" applyAlignment="1">
      <alignment horizontal="center" vertical="top"/>
    </xf>
    <xf numFmtId="166" fontId="47" fillId="0" borderId="57" xfId="51" applyNumberFormat="1" applyFont="1" applyBorder="1" applyAlignment="1">
      <alignment vertical="top"/>
    </xf>
    <xf numFmtId="166" fontId="47" fillId="0" borderId="57" xfId="51" applyNumberFormat="1" applyFont="1" applyBorder="1" applyAlignment="1">
      <alignment vertical="top" wrapText="1"/>
    </xf>
    <xf numFmtId="0" fontId="48" fillId="0" borderId="0" xfId="51" applyFont="1" applyAlignment="1">
      <alignment horizontal="right"/>
    </xf>
    <xf numFmtId="167" fontId="48" fillId="0" borderId="0" xfId="51" applyNumberFormat="1" applyFont="1"/>
    <xf numFmtId="166" fontId="48" fillId="0" borderId="0" xfId="51" applyNumberFormat="1" applyFont="1"/>
    <xf numFmtId="165" fontId="48" fillId="0" borderId="0" xfId="51" applyNumberFormat="1" applyFont="1" applyAlignment="1">
      <alignment horizontal="right"/>
    </xf>
    <xf numFmtId="166" fontId="46" fillId="0" borderId="0" xfId="51" applyNumberFormat="1"/>
    <xf numFmtId="164" fontId="1" fillId="0" borderId="22" xfId="1" applyNumberFormat="1" applyFont="1" applyBorder="1" applyAlignment="1">
      <alignment horizontal="center"/>
    </xf>
    <xf numFmtId="44" fontId="0" fillId="0" borderId="10" xfId="1" applyFont="1" applyBorder="1" applyAlignment="1">
      <alignment vertical="top"/>
    </xf>
    <xf numFmtId="44" fontId="16" fillId="0" borderId="0" xfId="1" applyFont="1"/>
    <xf numFmtId="166" fontId="48" fillId="46" borderId="57" xfId="51" applyNumberFormat="1" applyFont="1" applyFill="1" applyBorder="1" applyAlignment="1">
      <alignment horizontal="center" vertical="top" wrapText="1"/>
    </xf>
    <xf numFmtId="164" fontId="47" fillId="0" borderId="57" xfId="1" applyNumberFormat="1" applyFont="1" applyBorder="1" applyAlignment="1">
      <alignment vertical="top" wrapText="1"/>
    </xf>
    <xf numFmtId="0" fontId="55" fillId="0" borderId="0" xfId="0" applyFont="1"/>
    <xf numFmtId="0" fontId="18" fillId="0" borderId="0" xfId="0" applyFont="1" applyAlignment="1">
      <alignment horizontal="right"/>
    </xf>
    <xf numFmtId="165" fontId="18" fillId="0" borderId="0" xfId="43" applyNumberFormat="1" applyFont="1"/>
    <xf numFmtId="0" fontId="18" fillId="0" borderId="0" xfId="0" applyFont="1"/>
    <xf numFmtId="0" fontId="18" fillId="0" borderId="0" xfId="0" applyFont="1" applyAlignment="1">
      <alignment horizontal="center"/>
    </xf>
    <xf numFmtId="165" fontId="18" fillId="0" borderId="0" xfId="0" applyNumberFormat="1" applyFont="1"/>
    <xf numFmtId="0" fontId="16" fillId="0" borderId="0" xfId="0" applyFont="1" applyAlignment="1">
      <alignment vertical="top"/>
    </xf>
    <xf numFmtId="0" fontId="16" fillId="0" borderId="21" xfId="0" applyFont="1" applyFill="1" applyBorder="1" applyAlignment="1">
      <alignment wrapText="1"/>
    </xf>
    <xf numFmtId="0" fontId="16" fillId="0" borderId="0" xfId="51" applyFont="1"/>
    <xf numFmtId="0" fontId="16" fillId="0" borderId="0" xfId="0" applyFont="1" applyAlignment="1">
      <alignment horizontal="right" wrapText="1"/>
    </xf>
    <xf numFmtId="0" fontId="56" fillId="0" borderId="0" xfId="51" applyFont="1"/>
    <xf numFmtId="0" fontId="57" fillId="0" borderId="57" xfId="51" applyFont="1" applyBorder="1" applyAlignment="1">
      <alignment vertical="top" wrapText="1"/>
    </xf>
    <xf numFmtId="164" fontId="16" fillId="0" borderId="0" xfId="1" applyNumberFormat="1" applyFont="1"/>
    <xf numFmtId="0" fontId="40" fillId="0" borderId="0" xfId="0" applyFont="1" applyAlignment="1">
      <alignment horizontal="center"/>
    </xf>
    <xf numFmtId="0" fontId="41" fillId="0" borderId="0" xfId="0" applyFont="1" applyAlignment="1">
      <alignment horizontal="center"/>
    </xf>
    <xf numFmtId="0" fontId="43" fillId="42" borderId="7" xfId="14" applyFont="1" applyFill="1" applyAlignment="1">
      <alignment horizontal="center" vertical="center"/>
    </xf>
    <xf numFmtId="164" fontId="0" fillId="37" borderId="40" xfId="0" applyNumberFormat="1" applyFill="1" applyBorder="1" applyAlignment="1">
      <alignment horizontal="center"/>
    </xf>
    <xf numFmtId="164" fontId="0" fillId="37" borderId="43" xfId="0" applyNumberFormat="1" applyFill="1" applyBorder="1" applyAlignment="1">
      <alignment horizontal="center"/>
    </xf>
    <xf numFmtId="0" fontId="16" fillId="37" borderId="44" xfId="0" applyFont="1" applyFill="1" applyBorder="1" applyAlignment="1">
      <alignment horizontal="center"/>
    </xf>
    <xf numFmtId="0" fontId="16" fillId="37" borderId="45" xfId="0" applyFont="1" applyFill="1" applyBorder="1" applyAlignment="1">
      <alignment horizontal="center"/>
    </xf>
    <xf numFmtId="0" fontId="16" fillId="37" borderId="46" xfId="0" applyFont="1" applyFill="1" applyBorder="1" applyAlignment="1">
      <alignment horizontal="center"/>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6" fillId="37" borderId="31" xfId="0" applyFont="1" applyFill="1" applyBorder="1" applyAlignment="1">
      <alignment horizontal="center" wrapText="1"/>
    </xf>
    <xf numFmtId="0" fontId="16" fillId="37" borderId="32" xfId="0" applyFont="1" applyFill="1" applyBorder="1" applyAlignment="1">
      <alignment horizontal="center" wrapText="1"/>
    </xf>
    <xf numFmtId="164" fontId="0" fillId="37" borderId="48" xfId="1" applyNumberFormat="1" applyFont="1" applyFill="1" applyBorder="1" applyAlignment="1">
      <alignment horizontal="center"/>
    </xf>
    <xf numFmtId="164" fontId="0" fillId="37" borderId="49" xfId="1" applyNumberFormat="1" applyFont="1" applyFill="1" applyBorder="1" applyAlignment="1">
      <alignment horizontal="center"/>
    </xf>
    <xf numFmtId="165" fontId="0" fillId="37" borderId="13" xfId="43" applyNumberFormat="1" applyFont="1" applyFill="1" applyBorder="1" applyAlignment="1">
      <alignment horizontal="center"/>
    </xf>
    <xf numFmtId="165" fontId="0" fillId="37" borderId="14" xfId="43" applyNumberFormat="1" applyFont="1" applyFill="1" applyBorder="1" applyAlignment="1">
      <alignment horizontal="center"/>
    </xf>
    <xf numFmtId="164" fontId="0" fillId="37" borderId="50" xfId="1" applyNumberFormat="1" applyFont="1" applyFill="1" applyBorder="1" applyAlignment="1">
      <alignment horizontal="center"/>
    </xf>
    <xf numFmtId="164" fontId="0" fillId="37" borderId="51" xfId="1" applyNumberFormat="1" applyFont="1" applyFill="1" applyBorder="1" applyAlignment="1">
      <alignment horizontal="center"/>
    </xf>
    <xf numFmtId="0" fontId="29" fillId="33" borderId="25" xfId="0" applyFont="1" applyFill="1" applyBorder="1" applyAlignment="1">
      <alignment horizontal="left" vertical="top" wrapText="1"/>
    </xf>
    <xf numFmtId="0" fontId="44" fillId="37" borderId="56" xfId="0" applyFont="1" applyFill="1" applyBorder="1" applyAlignment="1">
      <alignment horizontal="left" wrapText="1"/>
    </xf>
    <xf numFmtId="0" fontId="44" fillId="37" borderId="55" xfId="0" applyFont="1" applyFill="1" applyBorder="1" applyAlignment="1">
      <alignment horizontal="left" wrapText="1"/>
    </xf>
    <xf numFmtId="0" fontId="44" fillId="37" borderId="54" xfId="0" applyFont="1" applyFill="1" applyBorder="1" applyAlignment="1">
      <alignment horizontal="left" wrapText="1"/>
    </xf>
    <xf numFmtId="0" fontId="45" fillId="33" borderId="0" xfId="0" applyFont="1" applyFill="1" applyAlignment="1">
      <alignment horizontal="left" wrapText="1"/>
    </xf>
    <xf numFmtId="0" fontId="45" fillId="43" borderId="56" xfId="0" applyFont="1" applyFill="1" applyBorder="1" applyAlignment="1">
      <alignment horizontal="left" wrapText="1"/>
    </xf>
    <xf numFmtId="0" fontId="45" fillId="43" borderId="55" xfId="0" applyFont="1" applyFill="1" applyBorder="1" applyAlignment="1">
      <alignment horizontal="left" wrapText="1"/>
    </xf>
    <xf numFmtId="0" fontId="45" fillId="43" borderId="54" xfId="0" applyFont="1" applyFill="1" applyBorder="1" applyAlignment="1">
      <alignment horizontal="left" wrapText="1"/>
    </xf>
    <xf numFmtId="0" fontId="45" fillId="37" borderId="56" xfId="0" applyFont="1" applyFill="1" applyBorder="1" applyAlignment="1">
      <alignment horizontal="left" wrapText="1"/>
    </xf>
    <xf numFmtId="0" fontId="45" fillId="37" borderId="55" xfId="0" applyFont="1" applyFill="1" applyBorder="1" applyAlignment="1">
      <alignment horizontal="left" wrapText="1"/>
    </xf>
    <xf numFmtId="0" fontId="45" fillId="37" borderId="54" xfId="0" applyFont="1" applyFill="1" applyBorder="1" applyAlignment="1">
      <alignment horizontal="left" wrapText="1"/>
    </xf>
    <xf numFmtId="0" fontId="51" fillId="45" borderId="0" xfId="51" applyFont="1" applyFill="1" applyAlignment="1">
      <alignment horizontal="left" wrapText="1"/>
    </xf>
    <xf numFmtId="0" fontId="49" fillId="0" borderId="0" xfId="51" applyFont="1"/>
    <xf numFmtId="0" fontId="45" fillId="37" borderId="0" xfId="0" applyFont="1" applyFill="1" applyAlignment="1">
      <alignment horizontal="left" wrapText="1"/>
    </xf>
  </cellXfs>
  <cellStyles count="52">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Currency 4" xfId="46" xr:uid="{00000000-0005-0000-0000-00001D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9" xr:uid="{1368408F-28C9-47DC-9C3E-F2541AD2B3DB}"/>
    <cellStyle name="Normal 3" xfId="45" xr:uid="{00000000-0005-0000-0000-000028000000}"/>
    <cellStyle name="Normal 4" xfId="50" xr:uid="{71BF4464-ABF0-4523-90D5-EF8BF950B279}"/>
    <cellStyle name="Normal 5" xfId="51" xr:uid="{9CB8BA35-2271-4DC1-9E6F-C5B2D8CFC9CE}"/>
    <cellStyle name="Note" xfId="16" builtinId="10" customBuiltin="1"/>
    <cellStyle name="Output" xfId="11" builtinId="21" customBuiltin="1"/>
    <cellStyle name="Percent" xfId="44" builtinId="5"/>
    <cellStyle name="Percent 16" xfId="48" xr:uid="{00000000-0005-0000-0000-00002C000000}"/>
    <cellStyle name="Percent 2" xfId="47" xr:uid="{00000000-0005-0000-0000-00002D00000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339725</xdr:colOff>
      <xdr:row>2</xdr:row>
      <xdr:rowOff>98424</xdr:rowOff>
    </xdr:from>
    <xdr:to>
      <xdr:col>16</xdr:col>
      <xdr:colOff>259413</xdr:colOff>
      <xdr:row>20</xdr:row>
      <xdr:rowOff>19049</xdr:rowOff>
    </xdr:to>
    <xdr:pic>
      <xdr:nvPicPr>
        <xdr:cNvPr id="2" name="Picture 1">
          <a:extLst>
            <a:ext uri="{FF2B5EF4-FFF2-40B4-BE49-F238E27FC236}">
              <a16:creationId xmlns:a16="http://schemas.microsoft.com/office/drawing/2014/main" id="{87218D70-CCED-4A5C-ABD0-BC938E495AC7}"/>
            </a:ext>
          </a:extLst>
        </xdr:cNvPr>
        <xdr:cNvPicPr>
          <a:picLocks noChangeAspect="1"/>
        </xdr:cNvPicPr>
      </xdr:nvPicPr>
      <xdr:blipFill rotWithShape="1">
        <a:blip xmlns:r="http://schemas.openxmlformats.org/officeDocument/2006/relationships" r:embed="rId1"/>
        <a:srcRect t="30428"/>
        <a:stretch/>
      </xdr:blipFill>
      <xdr:spPr>
        <a:xfrm>
          <a:off x="1558925" y="460374"/>
          <a:ext cx="8454088" cy="3806825"/>
        </a:xfrm>
        <a:prstGeom prst="rect">
          <a:avLst/>
        </a:prstGeom>
      </xdr:spPr>
    </xdr:pic>
    <xdr:clientData/>
  </xdr:twoCellAnchor>
  <xdr:twoCellAnchor>
    <xdr:from>
      <xdr:col>2</xdr:col>
      <xdr:colOff>342900</xdr:colOff>
      <xdr:row>14</xdr:row>
      <xdr:rowOff>171451</xdr:rowOff>
    </xdr:from>
    <xdr:to>
      <xdr:col>16</xdr:col>
      <xdr:colOff>273050</xdr:colOff>
      <xdr:row>16</xdr:row>
      <xdr:rowOff>19051</xdr:rowOff>
    </xdr:to>
    <xdr:sp macro="" textlink="">
      <xdr:nvSpPr>
        <xdr:cNvPr id="4" name="Rectangle 3">
          <a:extLst>
            <a:ext uri="{FF2B5EF4-FFF2-40B4-BE49-F238E27FC236}">
              <a16:creationId xmlns:a16="http://schemas.microsoft.com/office/drawing/2014/main" id="{F33F42D4-7451-4E28-A95C-8BCFF7A935DA}"/>
            </a:ext>
          </a:extLst>
        </xdr:cNvPr>
        <xdr:cNvSpPr/>
      </xdr:nvSpPr>
      <xdr:spPr>
        <a:xfrm>
          <a:off x="1562100" y="2705101"/>
          <a:ext cx="8464550" cy="4191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246366</xdr:colOff>
      <xdr:row>14</xdr:row>
      <xdr:rowOff>78873</xdr:rowOff>
    </xdr:from>
    <xdr:ext cx="2904514" cy="468013"/>
    <xdr:sp macro="" textlink="">
      <xdr:nvSpPr>
        <xdr:cNvPr id="3" name="Rectangle 2">
          <a:extLst>
            <a:ext uri="{FF2B5EF4-FFF2-40B4-BE49-F238E27FC236}">
              <a16:creationId xmlns:a16="http://schemas.microsoft.com/office/drawing/2014/main" id="{8BA99F7B-8C21-4B4C-981E-7D64EE1680AC}"/>
            </a:ext>
          </a:extLst>
        </xdr:cNvPr>
        <xdr:cNvSpPr/>
      </xdr:nvSpPr>
      <xdr:spPr>
        <a:xfrm>
          <a:off x="4513566" y="3965073"/>
          <a:ext cx="2904514" cy="468013"/>
        </a:xfrm>
        <a:prstGeom prst="rect">
          <a:avLst/>
        </a:prstGeom>
        <a:noFill/>
      </xdr:spPr>
      <xdr:txBody>
        <a:bodyPr wrap="none" lIns="91440" tIns="45720" rIns="91440" bIns="45720">
          <a:spAutoFit/>
        </a:bodyPr>
        <a:lstStyle/>
        <a:p>
          <a:pPr algn="ctr"/>
          <a:r>
            <a:rPr lang="en-US" sz="2400" b="0" cap="none" spc="0">
              <a:ln w="0"/>
              <a:solidFill>
                <a:schemeClr val="tx1"/>
              </a:solidFill>
              <a:effectLst>
                <a:outerShdw blurRad="38100" dist="19050" dir="2700000" algn="tl" rotWithShape="0">
                  <a:schemeClr val="dk1">
                    <a:alpha val="40000"/>
                  </a:schemeClr>
                </a:outerShdw>
              </a:effectLst>
            </a:rPr>
            <a:t>Fiscal</a:t>
          </a:r>
          <a:r>
            <a:rPr lang="en-US" sz="2400" b="0" cap="none" spc="0" baseline="0">
              <a:ln w="0"/>
              <a:solidFill>
                <a:schemeClr val="tx1"/>
              </a:solidFill>
              <a:effectLst>
                <a:outerShdw blurRad="38100" dist="19050" dir="2700000" algn="tl" rotWithShape="0">
                  <a:schemeClr val="dk1">
                    <a:alpha val="40000"/>
                  </a:schemeClr>
                </a:outerShdw>
              </a:effectLst>
            </a:rPr>
            <a:t> Year 2024-2025</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966611</xdr:colOff>
      <xdr:row>46</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398661" y="10945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83337</xdr:colOff>
      <xdr:row>38</xdr:row>
      <xdr:rowOff>107156</xdr:rowOff>
    </xdr:from>
    <xdr:to>
      <xdr:col>2</xdr:col>
      <xdr:colOff>973257</xdr:colOff>
      <xdr:row>43</xdr:row>
      <xdr:rowOff>4448</xdr:rowOff>
    </xdr:to>
    <xdr:sp macro="" textlink="">
      <xdr:nvSpPr>
        <xdr:cNvPr id="7" name="Striped Right Arrow 1">
          <a:extLst>
            <a:ext uri="{FF2B5EF4-FFF2-40B4-BE49-F238E27FC236}">
              <a16:creationId xmlns:a16="http://schemas.microsoft.com/office/drawing/2014/main" id="{51E7183E-275C-4E38-AEC7-F2B1FA2F0A91}"/>
            </a:ext>
          </a:extLst>
        </xdr:cNvPr>
        <xdr:cNvSpPr/>
      </xdr:nvSpPr>
      <xdr:spPr>
        <a:xfrm rot="10800000">
          <a:off x="4774400" y="9429750"/>
          <a:ext cx="889920" cy="86169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311254</xdr:colOff>
      <xdr:row>38</xdr:row>
      <xdr:rowOff>247977</xdr:rowOff>
    </xdr:from>
    <xdr:ext cx="758028" cy="811680"/>
    <xdr:sp macro="" textlink="">
      <xdr:nvSpPr>
        <xdr:cNvPr id="9" name="TextBox 8">
          <a:extLst>
            <a:ext uri="{FF2B5EF4-FFF2-40B4-BE49-F238E27FC236}">
              <a16:creationId xmlns:a16="http://schemas.microsoft.com/office/drawing/2014/main" id="{04B7676C-9C23-4103-BF50-FF7EE3F78482}"/>
            </a:ext>
          </a:extLst>
        </xdr:cNvPr>
        <xdr:cNvSpPr txBox="1"/>
      </xdr:nvSpPr>
      <xdr:spPr>
        <a:xfrm>
          <a:off x="5216629" y="8784758"/>
          <a:ext cx="758028" cy="811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800" b="1">
              <a:solidFill>
                <a:srgbClr val="FF0000"/>
              </a:solidFill>
            </a:rPr>
            <a:t>0.8% </a:t>
          </a:r>
        </a:p>
        <a:p>
          <a:r>
            <a:rPr lang="en-US" sz="1800" b="1">
              <a:solidFill>
                <a:srgbClr val="FF0000"/>
              </a:solidFill>
            </a:rPr>
            <a:t>Cut</a:t>
          </a:r>
        </a:p>
        <a:p>
          <a:endParaRPr lang="en-US" sz="1800" b="1">
            <a:solidFill>
              <a:srgbClr val="FF0000"/>
            </a:solidFill>
          </a:endParaRPr>
        </a:p>
      </xdr:txBody>
    </xdr:sp>
    <xdr:clientData/>
  </xdr:oneCellAnchor>
  <xdr:oneCellAnchor>
    <xdr:from>
      <xdr:col>2</xdr:col>
      <xdr:colOff>236008</xdr:colOff>
      <xdr:row>41</xdr:row>
      <xdr:rowOff>46214</xdr:rowOff>
    </xdr:from>
    <xdr:ext cx="184731" cy="264560"/>
    <xdr:sp macro="" textlink="">
      <xdr:nvSpPr>
        <xdr:cNvPr id="12" name="TextBox 11">
          <a:extLst>
            <a:ext uri="{FF2B5EF4-FFF2-40B4-BE49-F238E27FC236}">
              <a16:creationId xmlns:a16="http://schemas.microsoft.com/office/drawing/2014/main" id="{401BC2B5-D8F2-4C8D-A993-0CAE9D13B0B9}"/>
            </a:ext>
          </a:extLst>
        </xdr:cNvPr>
        <xdr:cNvSpPr txBox="1"/>
      </xdr:nvSpPr>
      <xdr:spPr>
        <a:xfrm>
          <a:off x="4590294" y="10197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567620</xdr:colOff>
      <xdr:row>42</xdr:row>
      <xdr:rowOff>140407</xdr:rowOff>
    </xdr:from>
    <xdr:ext cx="184731" cy="264560"/>
    <xdr:sp macro="" textlink="">
      <xdr:nvSpPr>
        <xdr:cNvPr id="14" name="TextBox 13">
          <a:extLst>
            <a:ext uri="{FF2B5EF4-FFF2-40B4-BE49-F238E27FC236}">
              <a16:creationId xmlns:a16="http://schemas.microsoft.com/office/drawing/2014/main" id="{0D6E243E-4C81-48DE-8CA6-72271CD7CDE3}"/>
            </a:ext>
          </a:extLst>
        </xdr:cNvPr>
        <xdr:cNvSpPr txBox="1"/>
      </xdr:nvSpPr>
      <xdr:spPr>
        <a:xfrm>
          <a:off x="4726870" y="10670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691B-D3C8-444B-9A6F-DD7E44663E95}">
  <sheetPr>
    <pageSetUpPr fitToPage="1"/>
  </sheetPr>
  <dimension ref="A2:V37"/>
  <sheetViews>
    <sheetView topLeftCell="A20" zoomScaleNormal="100" workbookViewId="0">
      <selection activeCell="I55" sqref="I55"/>
    </sheetView>
  </sheetViews>
  <sheetFormatPr defaultRowHeight="14.5"/>
  <sheetData>
    <row r="2" spans="1:21" ht="121" customHeight="1"/>
    <row r="16" spans="1:21" ht="31">
      <c r="A16" s="336" t="s">
        <v>186</v>
      </c>
      <c r="B16" s="336"/>
      <c r="C16" s="336"/>
      <c r="D16" s="336"/>
      <c r="E16" s="336"/>
      <c r="F16" s="336"/>
      <c r="G16" s="336"/>
      <c r="H16" s="336"/>
      <c r="I16" s="336"/>
      <c r="J16" s="336"/>
      <c r="K16" s="336"/>
      <c r="L16" s="336"/>
      <c r="M16" s="336"/>
      <c r="N16" s="336"/>
      <c r="O16" s="336"/>
      <c r="P16" s="336"/>
      <c r="Q16" s="336"/>
      <c r="R16" s="336"/>
      <c r="S16" s="336"/>
      <c r="T16" s="173"/>
      <c r="U16" s="173"/>
    </row>
    <row r="19" spans="1:22" ht="31">
      <c r="A19" s="337" t="s">
        <v>187</v>
      </c>
      <c r="B19" s="337"/>
      <c r="C19" s="337"/>
      <c r="D19" s="337"/>
      <c r="E19" s="337"/>
      <c r="F19" s="337"/>
      <c r="G19" s="337"/>
      <c r="H19" s="337"/>
      <c r="I19" s="337"/>
      <c r="J19" s="337"/>
      <c r="K19" s="337"/>
      <c r="L19" s="337"/>
      <c r="M19" s="337"/>
      <c r="N19" s="337"/>
      <c r="O19" s="337"/>
      <c r="P19" s="337"/>
      <c r="Q19" s="337"/>
      <c r="R19" s="337"/>
      <c r="S19" s="337"/>
      <c r="T19" s="174"/>
      <c r="U19" s="174"/>
    </row>
    <row r="20" spans="1:22" ht="31">
      <c r="A20" s="337" t="s">
        <v>188</v>
      </c>
      <c r="B20" s="337"/>
      <c r="C20" s="337"/>
      <c r="D20" s="337"/>
      <c r="E20" s="337"/>
      <c r="F20" s="337"/>
      <c r="G20" s="337"/>
      <c r="H20" s="337"/>
      <c r="I20" s="337"/>
      <c r="J20" s="337"/>
      <c r="K20" s="337"/>
      <c r="L20" s="337"/>
      <c r="M20" s="337"/>
      <c r="N20" s="337"/>
      <c r="O20" s="337"/>
      <c r="P20" s="337"/>
      <c r="Q20" s="337"/>
      <c r="R20" s="337"/>
      <c r="S20" s="337"/>
      <c r="T20" s="174"/>
      <c r="U20" s="174"/>
      <c r="V20" s="174"/>
    </row>
    <row r="23" spans="1:22" ht="15.5">
      <c r="C23" s="175" t="s">
        <v>189</v>
      </c>
      <c r="D23" s="175"/>
      <c r="E23" s="175"/>
      <c r="H23" s="175" t="s">
        <v>339</v>
      </c>
      <c r="L23" s="175" t="s">
        <v>327</v>
      </c>
      <c r="M23" s="175"/>
      <c r="N23" s="175"/>
      <c r="O23" s="175"/>
      <c r="P23" s="175" t="s">
        <v>190</v>
      </c>
      <c r="Q23" s="175"/>
    </row>
    <row r="24" spans="1:22" ht="15.5">
      <c r="C24" s="175" t="s">
        <v>341</v>
      </c>
      <c r="D24" s="175"/>
      <c r="E24" s="175"/>
      <c r="H24" s="175" t="s">
        <v>329</v>
      </c>
      <c r="L24" s="175" t="s">
        <v>333</v>
      </c>
      <c r="M24" s="175"/>
      <c r="N24" s="175"/>
      <c r="O24" s="175"/>
      <c r="P24" s="175" t="s">
        <v>335</v>
      </c>
      <c r="Q24" s="175"/>
    </row>
    <row r="25" spans="1:22" ht="15.5">
      <c r="C25" s="175" t="s">
        <v>205</v>
      </c>
      <c r="D25" s="175"/>
      <c r="E25" s="175"/>
      <c r="H25" s="175" t="s">
        <v>332</v>
      </c>
      <c r="L25" s="175" t="s">
        <v>343</v>
      </c>
      <c r="M25" s="175"/>
      <c r="N25" s="175"/>
      <c r="O25" s="175"/>
      <c r="P25" s="175" t="s">
        <v>336</v>
      </c>
      <c r="Q25" s="175"/>
    </row>
    <row r="26" spans="1:22" ht="15.5">
      <c r="C26" s="175" t="s">
        <v>331</v>
      </c>
      <c r="D26" s="175"/>
      <c r="E26" s="175"/>
      <c r="H26" s="175" t="s">
        <v>340</v>
      </c>
      <c r="L26" s="175" t="s">
        <v>342</v>
      </c>
      <c r="M26" s="175"/>
      <c r="N26" s="175"/>
      <c r="O26" s="175"/>
      <c r="P26" s="175" t="s">
        <v>337</v>
      </c>
      <c r="Q26" s="175"/>
    </row>
    <row r="27" spans="1:22" ht="15.5">
      <c r="C27" s="175" t="s">
        <v>328</v>
      </c>
      <c r="H27" s="175" t="s">
        <v>330</v>
      </c>
      <c r="L27" s="175" t="s">
        <v>334</v>
      </c>
      <c r="M27" s="175"/>
      <c r="N27" s="175"/>
      <c r="O27" s="175"/>
      <c r="P27" s="175" t="s">
        <v>338</v>
      </c>
      <c r="Q27" s="175"/>
    </row>
    <row r="28" spans="1:22" ht="15.5">
      <c r="H28" s="175"/>
      <c r="M28" s="175"/>
      <c r="N28" s="175"/>
      <c r="O28" s="175"/>
      <c r="Q28" s="175"/>
    </row>
    <row r="29" spans="1:22" ht="15.5">
      <c r="L29" s="175"/>
      <c r="M29" s="175"/>
      <c r="N29" s="175"/>
      <c r="O29" s="175"/>
      <c r="P29" s="175"/>
      <c r="Q29" s="175"/>
    </row>
    <row r="33" spans="3:17" ht="15" thickBot="1"/>
    <row r="34" spans="3:17" ht="15.5" thickTop="1" thickBot="1">
      <c r="C34" s="338" t="s">
        <v>485</v>
      </c>
      <c r="D34" s="338"/>
      <c r="E34" s="338"/>
      <c r="F34" s="338"/>
      <c r="G34" s="338"/>
      <c r="H34" s="338"/>
      <c r="I34" s="338"/>
      <c r="J34" s="338"/>
      <c r="K34" s="338"/>
      <c r="L34" s="338"/>
      <c r="M34" s="338"/>
      <c r="N34" s="338"/>
      <c r="O34" s="338"/>
      <c r="P34" s="338"/>
      <c r="Q34" s="338"/>
    </row>
    <row r="35" spans="3:17" ht="15.5" thickTop="1" thickBot="1">
      <c r="C35" s="338"/>
      <c r="D35" s="338"/>
      <c r="E35" s="338"/>
      <c r="F35" s="338"/>
      <c r="G35" s="338"/>
      <c r="H35" s="338"/>
      <c r="I35" s="338"/>
      <c r="J35" s="338"/>
      <c r="K35" s="338"/>
      <c r="L35" s="338"/>
      <c r="M35" s="338"/>
      <c r="N35" s="338"/>
      <c r="O35" s="338"/>
      <c r="P35" s="338"/>
      <c r="Q35" s="338"/>
    </row>
    <row r="36" spans="3:17" ht="15.5" thickTop="1" thickBot="1">
      <c r="C36" s="338"/>
      <c r="D36" s="338"/>
      <c r="E36" s="338"/>
      <c r="F36" s="338"/>
      <c r="G36" s="338"/>
      <c r="H36" s="338"/>
      <c r="I36" s="338"/>
      <c r="J36" s="338"/>
      <c r="K36" s="338"/>
      <c r="L36" s="338"/>
      <c r="M36" s="338"/>
      <c r="N36" s="338"/>
      <c r="O36" s="338"/>
      <c r="P36" s="338"/>
      <c r="Q36" s="338"/>
    </row>
    <row r="37" spans="3:17" ht="15" thickTop="1"/>
  </sheetData>
  <mergeCells count="4">
    <mergeCell ref="A16:S16"/>
    <mergeCell ref="A19:S19"/>
    <mergeCell ref="A20:S20"/>
    <mergeCell ref="C34:Q36"/>
  </mergeCells>
  <printOptions horizontalCentered="1"/>
  <pageMargins left="0.7" right="0.7" top="0.75" bottom="0.75" header="0.3" footer="0.3"/>
  <pageSetup paperSize="3" fitToHeight="0" orientation="landscape" r:id="rId1"/>
  <headerFooter differentFirst="1">
    <oddFooter>&amp;CPage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F6B9-C1E4-48EA-860E-76AE0D7370CE}">
  <sheetPr>
    <pageSetUpPr fitToPage="1"/>
  </sheetPr>
  <dimension ref="A1:V8"/>
  <sheetViews>
    <sheetView view="pageLayout" zoomScale="90" zoomScaleNormal="90" zoomScalePageLayoutView="90" workbookViewId="0">
      <selection activeCell="I55" sqref="I55"/>
    </sheetView>
  </sheetViews>
  <sheetFormatPr defaultRowHeight="14.5"/>
  <cols>
    <col min="1" max="1" width="12" bestFit="1" customWidth="1"/>
    <col min="2" max="2" width="5.453125" hidden="1" customWidth="1"/>
    <col min="3" max="3" width="18.1796875" customWidth="1"/>
    <col min="4" max="4" width="12.08984375" customWidth="1"/>
    <col min="5" max="5" width="16.1796875" hidden="1" customWidth="1"/>
    <col min="6" max="6" width="16" hidden="1" customWidth="1"/>
    <col min="7" max="7" width="18.6328125" style="1" customWidth="1"/>
    <col min="8" max="8" width="92.7265625" style="4" customWidth="1"/>
    <col min="9" max="9" width="16.81640625" hidden="1" customWidth="1"/>
    <col min="10" max="10" width="10.1796875" bestFit="1" customWidth="1"/>
    <col min="11" max="11" width="10.7265625" hidden="1" customWidth="1"/>
    <col min="12" max="12" width="10.36328125" hidden="1" customWidth="1"/>
    <col min="13" max="13" width="8.81640625" hidden="1" customWidth="1"/>
    <col min="14" max="14" width="8.453125" hidden="1" customWidth="1"/>
    <col min="15" max="15" width="12.6328125" style="20" customWidth="1"/>
    <col min="16" max="16" width="0" hidden="1" customWidth="1"/>
    <col min="17" max="17" width="14.1796875" style="2" customWidth="1"/>
    <col min="18" max="18" width="10.54296875" customWidth="1"/>
    <col min="19" max="20" width="16" customWidth="1"/>
    <col min="21" max="21" width="20.81640625" customWidth="1"/>
  </cols>
  <sheetData>
    <row r="1" spans="1:22" ht="40.5" customHeight="1">
      <c r="A1" s="184" t="s">
        <v>896</v>
      </c>
      <c r="F1" s="1"/>
      <c r="G1" s="4"/>
      <c r="H1"/>
      <c r="J1" s="2"/>
      <c r="K1" s="2"/>
      <c r="N1" s="20"/>
      <c r="O1"/>
      <c r="Q1" s="278"/>
      <c r="R1" s="278"/>
      <c r="S1" s="279">
        <v>60000</v>
      </c>
      <c r="T1" s="279"/>
    </row>
    <row r="2" spans="1:22" s="1" customFormat="1" ht="51" customHeight="1">
      <c r="A2" s="220" t="s">
        <v>206</v>
      </c>
      <c r="B2" s="220" t="s">
        <v>484</v>
      </c>
      <c r="C2" s="220" t="s">
        <v>483</v>
      </c>
      <c r="D2" s="220" t="s">
        <v>207</v>
      </c>
      <c r="E2" s="220" t="s">
        <v>487</v>
      </c>
      <c r="F2" s="220" t="s">
        <v>482</v>
      </c>
      <c r="G2" s="220" t="s">
        <v>488</v>
      </c>
      <c r="H2" s="220" t="s">
        <v>481</v>
      </c>
      <c r="I2" s="220" t="s">
        <v>94</v>
      </c>
      <c r="J2" s="220" t="s">
        <v>480</v>
      </c>
      <c r="K2" s="221" t="s">
        <v>479</v>
      </c>
      <c r="L2" s="221" t="s">
        <v>478</v>
      </c>
      <c r="M2" s="220" t="s">
        <v>95</v>
      </c>
      <c r="N2" s="220" t="s">
        <v>0</v>
      </c>
      <c r="O2" s="222" t="s">
        <v>477</v>
      </c>
      <c r="P2" s="220" t="s">
        <v>650</v>
      </c>
      <c r="Q2" s="220" t="s">
        <v>475</v>
      </c>
      <c r="R2" s="221" t="s">
        <v>474</v>
      </c>
      <c r="S2" s="220" t="s">
        <v>490</v>
      </c>
      <c r="T2" s="321" t="s">
        <v>892</v>
      </c>
      <c r="U2" s="220" t="s">
        <v>96</v>
      </c>
    </row>
    <row r="3" spans="1:22" ht="26.5" customHeight="1">
      <c r="A3" s="188" t="s">
        <v>817</v>
      </c>
      <c r="B3" s="187"/>
      <c r="C3" s="187"/>
      <c r="D3" s="187"/>
      <c r="E3" s="187"/>
      <c r="F3" s="187"/>
      <c r="G3" s="280"/>
      <c r="H3" s="281"/>
      <c r="I3" s="187"/>
      <c r="J3" s="187"/>
      <c r="K3" s="187"/>
      <c r="L3" s="187"/>
      <c r="M3" s="187"/>
      <c r="N3" s="187"/>
      <c r="O3" s="282"/>
      <c r="P3" s="187"/>
      <c r="Q3" s="283"/>
      <c r="R3" s="187"/>
      <c r="S3" s="187"/>
      <c r="T3" s="187"/>
      <c r="U3" s="187"/>
      <c r="V3" s="11"/>
    </row>
    <row r="4" spans="1:22" ht="43.5">
      <c r="A4" s="7" t="s">
        <v>818</v>
      </c>
      <c r="B4" s="7" t="s">
        <v>652</v>
      </c>
      <c r="C4" s="7" t="s">
        <v>35</v>
      </c>
      <c r="D4" s="7" t="s">
        <v>36</v>
      </c>
      <c r="E4" s="7" t="s">
        <v>5</v>
      </c>
      <c r="F4" s="7" t="s">
        <v>37</v>
      </c>
      <c r="G4" s="7" t="s">
        <v>307</v>
      </c>
      <c r="H4" s="7" t="s">
        <v>819</v>
      </c>
      <c r="I4" s="7" t="s">
        <v>20</v>
      </c>
      <c r="J4" s="7" t="s">
        <v>417</v>
      </c>
      <c r="K4" s="7" t="s">
        <v>209</v>
      </c>
      <c r="L4" s="206" t="s">
        <v>103</v>
      </c>
      <c r="M4" s="206">
        <v>15000</v>
      </c>
      <c r="N4" s="7">
        <v>1</v>
      </c>
      <c r="O4" s="206">
        <v>15000</v>
      </c>
      <c r="P4" s="7">
        <v>0</v>
      </c>
      <c r="Q4" s="284">
        <v>24000</v>
      </c>
      <c r="R4" s="285">
        <v>1</v>
      </c>
      <c r="S4" s="209">
        <v>24000</v>
      </c>
      <c r="T4" s="209">
        <f>S4</f>
        <v>24000</v>
      </c>
      <c r="U4" s="5"/>
      <c r="V4" s="3"/>
    </row>
    <row r="5" spans="1:22" ht="43.5">
      <c r="A5" s="7" t="s">
        <v>820</v>
      </c>
      <c r="B5" s="7" t="s">
        <v>652</v>
      </c>
      <c r="C5" s="7" t="s">
        <v>90</v>
      </c>
      <c r="D5" s="7" t="s">
        <v>91</v>
      </c>
      <c r="E5" s="7" t="s">
        <v>308</v>
      </c>
      <c r="F5" s="7" t="s">
        <v>309</v>
      </c>
      <c r="G5" s="7" t="s">
        <v>310</v>
      </c>
      <c r="H5" s="7" t="s">
        <v>311</v>
      </c>
      <c r="I5" s="7" t="s">
        <v>20</v>
      </c>
      <c r="J5" s="7" t="s">
        <v>417</v>
      </c>
      <c r="K5" s="7" t="s">
        <v>209</v>
      </c>
      <c r="L5" s="206" t="s">
        <v>103</v>
      </c>
      <c r="M5" s="206">
        <v>12000</v>
      </c>
      <c r="N5" s="7">
        <v>2</v>
      </c>
      <c r="O5" s="206">
        <v>24000</v>
      </c>
      <c r="P5" s="7">
        <v>0</v>
      </c>
      <c r="Q5" s="284">
        <v>24000</v>
      </c>
      <c r="R5" s="285">
        <v>2</v>
      </c>
      <c r="S5" s="209">
        <v>24000</v>
      </c>
      <c r="T5" s="209">
        <f>S5</f>
        <v>24000</v>
      </c>
      <c r="U5" s="7" t="s">
        <v>821</v>
      </c>
      <c r="V5" s="3"/>
    </row>
    <row r="6" spans="1:22" s="4" customFormat="1" ht="38" customHeight="1">
      <c r="A6" s="7" t="s">
        <v>822</v>
      </c>
      <c r="B6" s="7" t="s">
        <v>12</v>
      </c>
      <c r="C6" s="7" t="s">
        <v>13</v>
      </c>
      <c r="D6" s="7" t="s">
        <v>111</v>
      </c>
      <c r="E6" s="7" t="s">
        <v>112</v>
      </c>
      <c r="F6" s="7" t="s">
        <v>823</v>
      </c>
      <c r="G6" s="7" t="s">
        <v>824</v>
      </c>
      <c r="H6" s="7" t="s">
        <v>825</v>
      </c>
      <c r="I6" s="7" t="s">
        <v>20</v>
      </c>
      <c r="J6" s="7" t="s">
        <v>368</v>
      </c>
      <c r="K6" s="7" t="s">
        <v>103</v>
      </c>
      <c r="L6" s="7" t="s">
        <v>103</v>
      </c>
      <c r="M6" s="206">
        <v>30000</v>
      </c>
      <c r="N6" s="7">
        <v>1</v>
      </c>
      <c r="O6" s="206">
        <v>30000</v>
      </c>
      <c r="P6" s="7">
        <v>0</v>
      </c>
      <c r="Q6" s="7" t="s">
        <v>826</v>
      </c>
      <c r="R6" s="10"/>
      <c r="S6" s="7">
        <v>0</v>
      </c>
      <c r="T6" s="7"/>
      <c r="U6" s="7" t="s">
        <v>827</v>
      </c>
    </row>
    <row r="7" spans="1:22" ht="43.5">
      <c r="A7" s="7" t="s">
        <v>828</v>
      </c>
      <c r="B7" s="7" t="s">
        <v>652</v>
      </c>
      <c r="C7" s="7" t="s">
        <v>90</v>
      </c>
      <c r="D7" s="7" t="s">
        <v>91</v>
      </c>
      <c r="E7" s="7" t="s">
        <v>308</v>
      </c>
      <c r="F7" s="7" t="s">
        <v>309</v>
      </c>
      <c r="G7" s="7" t="s">
        <v>312</v>
      </c>
      <c r="H7" s="7" t="s">
        <v>313</v>
      </c>
      <c r="I7" s="7" t="s">
        <v>20</v>
      </c>
      <c r="J7" s="7" t="s">
        <v>417</v>
      </c>
      <c r="K7" s="7" t="s">
        <v>103</v>
      </c>
      <c r="L7" s="206" t="s">
        <v>103</v>
      </c>
      <c r="M7" s="206">
        <v>100000</v>
      </c>
      <c r="N7" s="7">
        <v>1</v>
      </c>
      <c r="O7" s="206">
        <v>100000</v>
      </c>
      <c r="P7" s="7">
        <v>0</v>
      </c>
      <c r="Q7" s="210" t="s">
        <v>826</v>
      </c>
      <c r="R7" s="285"/>
      <c r="S7" s="5">
        <v>0</v>
      </c>
      <c r="T7" s="5"/>
      <c r="U7" s="5" t="s">
        <v>829</v>
      </c>
      <c r="V7" s="3"/>
    </row>
    <row r="8" spans="1:22" ht="29" customHeight="1">
      <c r="J8" s="332" t="s">
        <v>149</v>
      </c>
      <c r="N8" s="12" t="s">
        <v>145</v>
      </c>
      <c r="O8" s="228"/>
      <c r="Q8" s="286">
        <f>SUM(Q4:Q7)</f>
        <v>48000</v>
      </c>
      <c r="R8" s="12"/>
      <c r="S8" s="287">
        <f>SUM(S4:S7)</f>
        <v>48000</v>
      </c>
      <c r="T8" s="287">
        <f>SUM(T4:T7)</f>
        <v>48000</v>
      </c>
    </row>
  </sheetData>
  <pageMargins left="0.25" right="0.25" top="0.75" bottom="0.75" header="0.3" footer="0.3"/>
  <pageSetup paperSize="3" scale="82" fitToHeight="0" orientation="landscape" r:id="rId1"/>
  <headerFoot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8A778-C659-4DA9-AE28-11FB2BD6F62C}">
  <sheetPr>
    <pageSetUpPr fitToPage="1"/>
  </sheetPr>
  <dimension ref="A1:U4"/>
  <sheetViews>
    <sheetView zoomScale="80" zoomScaleNormal="80" workbookViewId="0">
      <pane ySplit="2" topLeftCell="A3" activePane="bottomLeft" state="frozen"/>
      <selection activeCell="I55" sqref="I55"/>
      <selection pane="bottomLeft" activeCell="I55" sqref="I55"/>
    </sheetView>
  </sheetViews>
  <sheetFormatPr defaultRowHeight="14.5"/>
  <cols>
    <col min="1" max="1" width="9.6328125" customWidth="1"/>
    <col min="2" max="2" width="17.90625" customWidth="1"/>
    <col min="3" max="3" width="13.7265625" customWidth="1"/>
    <col min="4" max="4" width="16.1796875" hidden="1" customWidth="1"/>
    <col min="5" max="5" width="16" hidden="1" customWidth="1"/>
    <col min="6" max="6" width="20.54296875" style="1" customWidth="1"/>
    <col min="7" max="7" width="110.36328125" style="4" customWidth="1"/>
    <col min="8" max="8" width="0" hidden="1" customWidth="1"/>
    <col min="9" max="9" width="16.81640625" customWidth="1"/>
    <col min="10" max="10" width="11.6328125" customWidth="1"/>
    <col min="11" max="11" width="10.08984375" style="2" hidden="1" customWidth="1"/>
    <col min="12" max="12" width="10.90625" style="2" hidden="1" customWidth="1"/>
    <col min="13" max="13" width="7.6328125" hidden="1" customWidth="1"/>
    <col min="14" max="14" width="10.54296875" hidden="1" customWidth="1"/>
    <col min="15" max="15" width="14.7265625" style="20" customWidth="1"/>
    <col min="16" max="16" width="0" hidden="1" customWidth="1"/>
    <col min="17" max="17" width="15.08984375" customWidth="1"/>
    <col min="18" max="18" width="8.6328125" style="2" hidden="1" customWidth="1"/>
    <col min="19" max="19" width="17.81640625" bestFit="1" customWidth="1"/>
    <col min="20" max="20" width="17.81640625" customWidth="1"/>
    <col min="21" max="21" width="18.90625" customWidth="1"/>
  </cols>
  <sheetData>
    <row r="1" spans="1:21" ht="40.5" customHeight="1">
      <c r="A1" s="184" t="s">
        <v>895</v>
      </c>
      <c r="R1"/>
    </row>
    <row r="2" spans="1:21" s="1" customFormat="1" ht="63.5" customHeight="1">
      <c r="A2" s="220" t="s">
        <v>206</v>
      </c>
      <c r="B2" s="220" t="s">
        <v>484</v>
      </c>
      <c r="C2" s="220" t="s">
        <v>483</v>
      </c>
      <c r="D2" s="220" t="s">
        <v>207</v>
      </c>
      <c r="E2" s="220" t="s">
        <v>738</v>
      </c>
      <c r="F2" s="220" t="s">
        <v>482</v>
      </c>
      <c r="G2" s="220" t="s">
        <v>739</v>
      </c>
      <c r="H2" s="220" t="s">
        <v>481</v>
      </c>
      <c r="I2" s="220" t="s">
        <v>94</v>
      </c>
      <c r="J2" s="220" t="s">
        <v>480</v>
      </c>
      <c r="K2" s="221" t="s">
        <v>479</v>
      </c>
      <c r="L2" s="221" t="s">
        <v>478</v>
      </c>
      <c r="M2" s="220" t="s">
        <v>95</v>
      </c>
      <c r="N2" s="220" t="s">
        <v>0</v>
      </c>
      <c r="O2" s="222" t="s">
        <v>477</v>
      </c>
      <c r="P2" s="220" t="s">
        <v>476</v>
      </c>
      <c r="Q2" s="220" t="s">
        <v>475</v>
      </c>
      <c r="R2" s="221" t="s">
        <v>474</v>
      </c>
      <c r="S2" s="220" t="s">
        <v>740</v>
      </c>
      <c r="T2" s="321" t="s">
        <v>892</v>
      </c>
      <c r="U2" s="220" t="s">
        <v>96</v>
      </c>
    </row>
    <row r="3" spans="1:21" s="4" customFormat="1" ht="58">
      <c r="A3" s="7" t="s">
        <v>889</v>
      </c>
      <c r="B3" s="7" t="s">
        <v>12</v>
      </c>
      <c r="C3" s="7" t="s">
        <v>13</v>
      </c>
      <c r="D3" s="7" t="s">
        <v>111</v>
      </c>
      <c r="E3" s="7" t="s">
        <v>112</v>
      </c>
      <c r="F3" s="7" t="s">
        <v>314</v>
      </c>
      <c r="G3" s="7" t="s">
        <v>315</v>
      </c>
      <c r="H3" s="7">
        <v>53110</v>
      </c>
      <c r="I3" s="7" t="s">
        <v>6</v>
      </c>
      <c r="J3" s="7" t="s">
        <v>368</v>
      </c>
      <c r="K3" s="7" t="s">
        <v>103</v>
      </c>
      <c r="L3" s="7" t="s">
        <v>103</v>
      </c>
      <c r="M3" s="226">
        <v>300000</v>
      </c>
      <c r="N3" s="7">
        <v>1</v>
      </c>
      <c r="O3" s="13">
        <v>300000</v>
      </c>
      <c r="P3" s="7">
        <v>0</v>
      </c>
      <c r="Q3" s="7" t="s">
        <v>891</v>
      </c>
      <c r="R3" s="7"/>
      <c r="S3" s="13">
        <v>0</v>
      </c>
      <c r="T3" s="13"/>
      <c r="U3" s="7" t="s">
        <v>890</v>
      </c>
    </row>
    <row r="4" spans="1:21" s="4" customFormat="1">
      <c r="O4" s="267"/>
      <c r="S4" s="267"/>
      <c r="T4" s="267"/>
    </row>
  </sheetData>
  <pageMargins left="0.25" right="0.25" top="0.75" bottom="0.75" header="0.3" footer="0.3"/>
  <pageSetup paperSize="3" scale="74" fitToHeight="0" orientation="landscape"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9D70A-5A6D-4176-8E0A-32B694F8D391}">
  <sheetPr>
    <pageSetUpPr fitToPage="1"/>
  </sheetPr>
  <dimension ref="A1:W29"/>
  <sheetViews>
    <sheetView zoomScale="80" zoomScaleNormal="80" workbookViewId="0">
      <pane ySplit="2" topLeftCell="A22" activePane="bottomLeft" state="frozen"/>
      <selection activeCell="I55" sqref="I55"/>
      <selection pane="bottomLeft" activeCell="I55" sqref="I55"/>
    </sheetView>
  </sheetViews>
  <sheetFormatPr defaultRowHeight="14.5"/>
  <cols>
    <col min="1" max="1" width="9.6328125" customWidth="1"/>
    <col min="2" max="2" width="17.90625" customWidth="1"/>
    <col min="3" max="3" width="13.7265625" customWidth="1"/>
    <col min="4" max="4" width="16.1796875" hidden="1" customWidth="1"/>
    <col min="5" max="5" width="16" hidden="1" customWidth="1"/>
    <col min="6" max="6" width="20.54296875" style="1" customWidth="1"/>
    <col min="7" max="7" width="110.36328125" style="4" customWidth="1"/>
    <col min="8" max="8" width="0" hidden="1" customWidth="1"/>
    <col min="9" max="9" width="16.81640625" customWidth="1"/>
    <col min="10" max="10" width="11.6328125" customWidth="1"/>
    <col min="11" max="11" width="10.08984375" style="2" hidden="1" customWidth="1"/>
    <col min="12" max="12" width="10.90625" style="2" hidden="1" customWidth="1"/>
    <col min="13" max="13" width="7.6328125" hidden="1" customWidth="1"/>
    <col min="14" max="14" width="10.54296875" hidden="1" customWidth="1"/>
    <col min="15" max="15" width="14.7265625" style="20" customWidth="1"/>
    <col min="16" max="16" width="0" hidden="1" customWidth="1"/>
    <col min="17" max="17" width="15.08984375" customWidth="1"/>
    <col min="18" max="18" width="8.6328125" style="2" hidden="1" customWidth="1"/>
    <col min="19" max="19" width="17.81640625" bestFit="1" customWidth="1"/>
    <col min="20" max="20" width="17.81640625" customWidth="1"/>
    <col min="21" max="21" width="18.90625" customWidth="1"/>
  </cols>
  <sheetData>
    <row r="1" spans="1:23" ht="40.5" customHeight="1">
      <c r="A1" s="184" t="s">
        <v>894</v>
      </c>
      <c r="R1"/>
    </row>
    <row r="2" spans="1:23" s="1" customFormat="1" ht="63.5" customHeight="1">
      <c r="A2" s="220" t="s">
        <v>206</v>
      </c>
      <c r="B2" s="220" t="s">
        <v>484</v>
      </c>
      <c r="C2" s="220" t="s">
        <v>483</v>
      </c>
      <c r="D2" s="220" t="s">
        <v>207</v>
      </c>
      <c r="E2" s="220" t="s">
        <v>487</v>
      </c>
      <c r="F2" s="220" t="s">
        <v>482</v>
      </c>
      <c r="G2" s="220" t="s">
        <v>488</v>
      </c>
      <c r="H2" s="220" t="s">
        <v>481</v>
      </c>
      <c r="I2" s="220" t="s">
        <v>94</v>
      </c>
      <c r="J2" s="220" t="s">
        <v>480</v>
      </c>
      <c r="K2" s="221" t="s">
        <v>479</v>
      </c>
      <c r="L2" s="221" t="s">
        <v>478</v>
      </c>
      <c r="M2" s="220" t="s">
        <v>95</v>
      </c>
      <c r="N2" s="220" t="s">
        <v>0</v>
      </c>
      <c r="O2" s="222" t="s">
        <v>477</v>
      </c>
      <c r="P2" s="220" t="s">
        <v>476</v>
      </c>
      <c r="Q2" s="220" t="s">
        <v>475</v>
      </c>
      <c r="R2" s="221" t="s">
        <v>474</v>
      </c>
      <c r="S2" s="220" t="s">
        <v>490</v>
      </c>
      <c r="T2" s="321" t="s">
        <v>892</v>
      </c>
      <c r="U2" s="220" t="s">
        <v>96</v>
      </c>
    </row>
    <row r="3" spans="1:23" ht="43.5" customHeight="1">
      <c r="A3" s="367" t="s">
        <v>777</v>
      </c>
      <c r="B3" s="367"/>
      <c r="C3" s="367"/>
      <c r="D3" s="367"/>
      <c r="E3" s="367"/>
      <c r="F3" s="367"/>
      <c r="G3" s="255"/>
      <c r="H3" s="268"/>
      <c r="I3" s="268"/>
      <c r="J3" s="268"/>
      <c r="K3" s="269"/>
      <c r="L3" s="269"/>
      <c r="M3" s="268"/>
      <c r="N3" s="268"/>
      <c r="O3" s="270"/>
      <c r="P3" s="268"/>
      <c r="Q3" s="268"/>
      <c r="R3" s="269"/>
      <c r="S3" s="271">
        <v>380000</v>
      </c>
      <c r="T3" s="271"/>
      <c r="U3" s="268"/>
    </row>
    <row r="4" spans="1:23" ht="251" customHeight="1">
      <c r="A4" s="7" t="s">
        <v>778</v>
      </c>
      <c r="B4" s="7" t="s">
        <v>462</v>
      </c>
      <c r="C4" s="7" t="s">
        <v>461</v>
      </c>
      <c r="D4" s="7" t="s">
        <v>77</v>
      </c>
      <c r="E4" s="7" t="s">
        <v>78</v>
      </c>
      <c r="F4" s="7" t="s">
        <v>779</v>
      </c>
      <c r="G4" s="7" t="s">
        <v>780</v>
      </c>
      <c r="H4" s="7">
        <v>53210</v>
      </c>
      <c r="I4" s="7" t="s">
        <v>16</v>
      </c>
      <c r="J4" s="7" t="s">
        <v>368</v>
      </c>
      <c r="K4" s="10" t="s">
        <v>103</v>
      </c>
      <c r="L4" s="211" t="s">
        <v>103</v>
      </c>
      <c r="M4" s="7">
        <v>16500</v>
      </c>
      <c r="N4" s="7">
        <v>1</v>
      </c>
      <c r="O4" s="206">
        <v>16500</v>
      </c>
      <c r="P4" s="7">
        <v>0</v>
      </c>
      <c r="Q4" s="7" t="s">
        <v>688</v>
      </c>
      <c r="R4" s="210"/>
      <c r="S4" s="8">
        <v>16500</v>
      </c>
      <c r="T4" s="8">
        <f>S4</f>
        <v>16500</v>
      </c>
      <c r="U4" s="5"/>
    </row>
    <row r="5" spans="1:23" ht="62.5" customHeight="1">
      <c r="A5" s="7" t="s">
        <v>781</v>
      </c>
      <c r="B5" s="7" t="s">
        <v>45</v>
      </c>
      <c r="C5" s="7" t="s">
        <v>208</v>
      </c>
      <c r="D5" s="7" t="s">
        <v>45</v>
      </c>
      <c r="E5" s="7" t="s">
        <v>86</v>
      </c>
      <c r="F5" s="7" t="s">
        <v>782</v>
      </c>
      <c r="G5" s="7" t="s">
        <v>783</v>
      </c>
      <c r="H5" s="7">
        <v>51230</v>
      </c>
      <c r="I5" s="7" t="s">
        <v>16</v>
      </c>
      <c r="J5" s="7" t="s">
        <v>368</v>
      </c>
      <c r="K5" s="10" t="s">
        <v>209</v>
      </c>
      <c r="L5" s="211" t="s">
        <v>209</v>
      </c>
      <c r="M5" s="7">
        <v>81500</v>
      </c>
      <c r="N5" s="7">
        <v>1</v>
      </c>
      <c r="O5" s="206">
        <v>81500</v>
      </c>
      <c r="P5" s="7">
        <v>0</v>
      </c>
      <c r="Q5" s="7" t="s">
        <v>688</v>
      </c>
      <c r="R5" s="210"/>
      <c r="S5" s="8"/>
      <c r="T5" s="8">
        <f t="shared" ref="T5:T17" si="0">S5</f>
        <v>0</v>
      </c>
      <c r="U5" s="5"/>
      <c r="V5" s="3"/>
      <c r="W5" s="3"/>
    </row>
    <row r="6" spans="1:23" ht="104.5" customHeight="1">
      <c r="A6" s="7" t="s">
        <v>784</v>
      </c>
      <c r="B6" s="7" t="s">
        <v>74</v>
      </c>
      <c r="C6" s="7" t="s">
        <v>212</v>
      </c>
      <c r="D6" s="7" t="s">
        <v>75</v>
      </c>
      <c r="E6" s="7" t="s">
        <v>76</v>
      </c>
      <c r="F6" s="7" t="s">
        <v>258</v>
      </c>
      <c r="G6" s="7" t="s">
        <v>259</v>
      </c>
      <c r="H6" s="7">
        <v>51310</v>
      </c>
      <c r="I6" s="7" t="s">
        <v>16</v>
      </c>
      <c r="J6" s="7" t="s">
        <v>368</v>
      </c>
      <c r="K6" s="10" t="s">
        <v>209</v>
      </c>
      <c r="L6" s="211" t="s">
        <v>209</v>
      </c>
      <c r="M6" s="7">
        <v>10000</v>
      </c>
      <c r="N6" s="7">
        <v>1</v>
      </c>
      <c r="O6" s="206">
        <v>10000</v>
      </c>
      <c r="P6" s="7">
        <v>0</v>
      </c>
      <c r="Q6" s="7"/>
      <c r="R6" s="210"/>
      <c r="S6" s="8">
        <v>0</v>
      </c>
      <c r="T6" s="8">
        <f t="shared" si="0"/>
        <v>0</v>
      </c>
      <c r="U6" s="5"/>
      <c r="V6" s="3"/>
      <c r="W6" s="3"/>
    </row>
    <row r="7" spans="1:23" ht="43.5">
      <c r="A7" s="7" t="s">
        <v>785</v>
      </c>
      <c r="B7" s="7" t="s">
        <v>408</v>
      </c>
      <c r="C7" s="7" t="s">
        <v>407</v>
      </c>
      <c r="D7" s="7" t="s">
        <v>415</v>
      </c>
      <c r="E7" s="7" t="s">
        <v>414</v>
      </c>
      <c r="F7" s="7" t="s">
        <v>786</v>
      </c>
      <c r="G7" s="7" t="s">
        <v>787</v>
      </c>
      <c r="H7" s="7">
        <v>54103</v>
      </c>
      <c r="I7" s="7" t="s">
        <v>16</v>
      </c>
      <c r="J7" s="7" t="s">
        <v>370</v>
      </c>
      <c r="K7" s="10" t="s">
        <v>103</v>
      </c>
      <c r="L7" s="211" t="s">
        <v>103</v>
      </c>
      <c r="M7" s="7">
        <v>20000</v>
      </c>
      <c r="N7" s="7">
        <v>1</v>
      </c>
      <c r="O7" s="206">
        <v>20000</v>
      </c>
      <c r="P7" s="7">
        <v>0</v>
      </c>
      <c r="Q7" s="7"/>
      <c r="R7" s="210"/>
      <c r="S7" s="8">
        <v>0</v>
      </c>
      <c r="T7" s="8">
        <f t="shared" si="0"/>
        <v>0</v>
      </c>
      <c r="U7" s="5"/>
      <c r="V7" s="3"/>
      <c r="W7" s="3"/>
    </row>
    <row r="8" spans="1:23" s="4" customFormat="1" ht="43.5">
      <c r="A8" s="7" t="s">
        <v>788</v>
      </c>
      <c r="B8" s="7" t="s">
        <v>12</v>
      </c>
      <c r="C8" s="7" t="s">
        <v>13</v>
      </c>
      <c r="D8" s="7" t="s">
        <v>14</v>
      </c>
      <c r="E8" s="7" t="s">
        <v>15</v>
      </c>
      <c r="F8" s="7" t="s">
        <v>262</v>
      </c>
      <c r="G8" s="7" t="s">
        <v>789</v>
      </c>
      <c r="H8" s="7">
        <v>51111</v>
      </c>
      <c r="I8" s="7" t="s">
        <v>16</v>
      </c>
      <c r="J8" s="7" t="s">
        <v>346</v>
      </c>
      <c r="K8" s="7" t="s">
        <v>103</v>
      </c>
      <c r="L8" s="7" t="s">
        <v>103</v>
      </c>
      <c r="M8" s="7">
        <v>120000</v>
      </c>
      <c r="N8" s="7">
        <v>1</v>
      </c>
      <c r="O8" s="7">
        <v>120000</v>
      </c>
      <c r="P8" s="7">
        <v>0</v>
      </c>
      <c r="Q8" s="7"/>
      <c r="R8" s="7"/>
      <c r="S8" s="272">
        <v>0</v>
      </c>
      <c r="T8" s="8">
        <f t="shared" si="0"/>
        <v>0</v>
      </c>
      <c r="U8" s="7"/>
    </row>
    <row r="9" spans="1:23" ht="139.5" customHeight="1">
      <c r="A9" s="7" t="s">
        <v>790</v>
      </c>
      <c r="B9" s="7" t="s">
        <v>79</v>
      </c>
      <c r="C9" s="7" t="s">
        <v>80</v>
      </c>
      <c r="D9" s="7" t="s">
        <v>81</v>
      </c>
      <c r="E9" s="7" t="s">
        <v>82</v>
      </c>
      <c r="F9" s="7" t="s">
        <v>791</v>
      </c>
      <c r="G9" s="7" t="s">
        <v>792</v>
      </c>
      <c r="H9" s="7">
        <v>51130</v>
      </c>
      <c r="I9" s="7" t="s">
        <v>16</v>
      </c>
      <c r="J9" s="7" t="s">
        <v>392</v>
      </c>
      <c r="K9" s="10" t="s">
        <v>103</v>
      </c>
      <c r="L9" s="211" t="s">
        <v>103</v>
      </c>
      <c r="M9" s="7">
        <v>30000</v>
      </c>
      <c r="N9" s="7">
        <v>1</v>
      </c>
      <c r="O9" s="206">
        <v>30000</v>
      </c>
      <c r="P9" s="7">
        <v>0</v>
      </c>
      <c r="Q9" s="7"/>
      <c r="R9" s="210"/>
      <c r="S9" s="8">
        <v>0</v>
      </c>
      <c r="T9" s="8">
        <f t="shared" si="0"/>
        <v>0</v>
      </c>
      <c r="U9" s="5"/>
      <c r="V9" s="3"/>
      <c r="W9" s="3"/>
    </row>
    <row r="10" spans="1:23" ht="409.6" customHeight="1">
      <c r="A10" s="7" t="s">
        <v>793</v>
      </c>
      <c r="B10" s="7" t="s">
        <v>79</v>
      </c>
      <c r="C10" s="7" t="s">
        <v>80</v>
      </c>
      <c r="D10" s="7" t="s">
        <v>81</v>
      </c>
      <c r="E10" s="7" t="s">
        <v>82</v>
      </c>
      <c r="F10" s="7" t="s">
        <v>260</v>
      </c>
      <c r="G10" s="7" t="s">
        <v>794</v>
      </c>
      <c r="H10" s="7">
        <v>51130</v>
      </c>
      <c r="I10" s="7" t="s">
        <v>16</v>
      </c>
      <c r="J10" s="7" t="s">
        <v>392</v>
      </c>
      <c r="K10" s="10" t="s">
        <v>209</v>
      </c>
      <c r="L10" s="211" t="s">
        <v>103</v>
      </c>
      <c r="M10" s="7">
        <v>230000</v>
      </c>
      <c r="N10" s="7">
        <v>1</v>
      </c>
      <c r="O10" s="206">
        <v>230000</v>
      </c>
      <c r="P10" s="7">
        <v>0</v>
      </c>
      <c r="Q10" s="226">
        <v>160000</v>
      </c>
      <c r="R10" s="210"/>
      <c r="S10" s="8">
        <v>160000</v>
      </c>
      <c r="T10" s="8">
        <f t="shared" si="0"/>
        <v>160000</v>
      </c>
      <c r="U10" s="5"/>
      <c r="V10" s="3"/>
      <c r="W10" s="3"/>
    </row>
    <row r="11" spans="1:23" ht="121.5" customHeight="1">
      <c r="A11" s="7" t="s">
        <v>795</v>
      </c>
      <c r="B11" s="7" t="s">
        <v>79</v>
      </c>
      <c r="C11" s="7" t="s">
        <v>80</v>
      </c>
      <c r="D11" s="7" t="s">
        <v>81</v>
      </c>
      <c r="E11" s="7" t="s">
        <v>82</v>
      </c>
      <c r="F11" s="7" t="s">
        <v>261</v>
      </c>
      <c r="G11" s="7" t="s">
        <v>916</v>
      </c>
      <c r="H11" s="7">
        <v>58020</v>
      </c>
      <c r="I11" s="7" t="s">
        <v>16</v>
      </c>
      <c r="J11" s="7" t="s">
        <v>346</v>
      </c>
      <c r="K11" s="10" t="s">
        <v>103</v>
      </c>
      <c r="L11" s="211" t="s">
        <v>103</v>
      </c>
      <c r="M11" s="206">
        <v>4000</v>
      </c>
      <c r="N11" s="7">
        <v>20</v>
      </c>
      <c r="O11" s="206">
        <v>80000</v>
      </c>
      <c r="P11" s="7">
        <v>0</v>
      </c>
      <c r="Q11" s="7"/>
      <c r="R11" s="210"/>
      <c r="S11" s="8">
        <v>0</v>
      </c>
      <c r="T11" s="8">
        <f t="shared" si="0"/>
        <v>0</v>
      </c>
      <c r="U11" s="5"/>
      <c r="V11" s="3"/>
      <c r="W11" s="3"/>
    </row>
    <row r="12" spans="1:23" ht="87">
      <c r="A12" s="7" t="s">
        <v>796</v>
      </c>
      <c r="B12" s="7" t="s">
        <v>79</v>
      </c>
      <c r="C12" s="7" t="s">
        <v>80</v>
      </c>
      <c r="D12" s="7" t="s">
        <v>81</v>
      </c>
      <c r="E12" s="7" t="s">
        <v>82</v>
      </c>
      <c r="F12" s="7" t="s">
        <v>797</v>
      </c>
      <c r="G12" s="7" t="s">
        <v>917</v>
      </c>
      <c r="H12" s="7">
        <v>58020</v>
      </c>
      <c r="I12" s="7" t="s">
        <v>16</v>
      </c>
      <c r="J12" s="7" t="s">
        <v>346</v>
      </c>
      <c r="K12" s="10" t="s">
        <v>209</v>
      </c>
      <c r="L12" s="211" t="s">
        <v>103</v>
      </c>
      <c r="M12" s="7">
        <v>20000</v>
      </c>
      <c r="N12" s="7">
        <v>1</v>
      </c>
      <c r="O12" s="206">
        <v>20000</v>
      </c>
      <c r="P12" s="7">
        <v>0</v>
      </c>
      <c r="Q12" s="7"/>
      <c r="R12" s="210"/>
      <c r="S12" s="8">
        <v>10000</v>
      </c>
      <c r="T12" s="8">
        <f t="shared" si="0"/>
        <v>10000</v>
      </c>
      <c r="U12" s="5"/>
      <c r="V12" s="3"/>
      <c r="W12" s="3"/>
    </row>
    <row r="13" spans="1:23" ht="43.5">
      <c r="A13" s="7" t="s">
        <v>798</v>
      </c>
      <c r="B13" s="7" t="s">
        <v>113</v>
      </c>
      <c r="C13" s="7" t="s">
        <v>240</v>
      </c>
      <c r="D13" s="7" t="s">
        <v>113</v>
      </c>
      <c r="E13" s="7" t="s">
        <v>114</v>
      </c>
      <c r="F13" s="7" t="s">
        <v>266</v>
      </c>
      <c r="G13" s="7" t="s">
        <v>267</v>
      </c>
      <c r="H13" s="7">
        <v>51310</v>
      </c>
      <c r="I13" s="7" t="s">
        <v>16</v>
      </c>
      <c r="J13" s="7" t="s">
        <v>428</v>
      </c>
      <c r="K13" s="10" t="s">
        <v>103</v>
      </c>
      <c r="L13" s="211" t="s">
        <v>103</v>
      </c>
      <c r="M13" s="7">
        <v>15000</v>
      </c>
      <c r="N13" s="7">
        <v>1</v>
      </c>
      <c r="O13" s="206">
        <v>15000</v>
      </c>
      <c r="P13" s="7">
        <v>0</v>
      </c>
      <c r="Q13" s="7"/>
      <c r="R13" s="210"/>
      <c r="S13" s="8">
        <v>15000</v>
      </c>
      <c r="T13" s="8">
        <f t="shared" si="0"/>
        <v>15000</v>
      </c>
      <c r="U13" s="5"/>
      <c r="V13" s="3"/>
      <c r="W13" s="3"/>
    </row>
    <row r="14" spans="1:23" ht="106.5" customHeight="1">
      <c r="A14" s="7" t="s">
        <v>799</v>
      </c>
      <c r="B14" s="7" t="s">
        <v>113</v>
      </c>
      <c r="C14" s="7" t="s">
        <v>240</v>
      </c>
      <c r="D14" s="7" t="s">
        <v>113</v>
      </c>
      <c r="E14" s="7" t="s">
        <v>114</v>
      </c>
      <c r="F14" s="7" t="s">
        <v>241</v>
      </c>
      <c r="G14" s="7" t="s">
        <v>800</v>
      </c>
      <c r="H14" s="7">
        <v>51130</v>
      </c>
      <c r="I14" s="7" t="s">
        <v>16</v>
      </c>
      <c r="J14" s="7" t="s">
        <v>370</v>
      </c>
      <c r="K14" s="10" t="s">
        <v>209</v>
      </c>
      <c r="L14" s="211" t="s">
        <v>209</v>
      </c>
      <c r="M14" s="7">
        <v>175000</v>
      </c>
      <c r="N14" s="7">
        <v>1</v>
      </c>
      <c r="O14" s="206">
        <v>175000</v>
      </c>
      <c r="P14" s="7">
        <v>0</v>
      </c>
      <c r="Q14" s="226">
        <v>162000</v>
      </c>
      <c r="R14" s="210"/>
      <c r="S14" s="8">
        <v>106500</v>
      </c>
      <c r="T14" s="8">
        <f t="shared" si="0"/>
        <v>106500</v>
      </c>
      <c r="U14" s="5"/>
    </row>
    <row r="15" spans="1:23" ht="86.5" customHeight="1">
      <c r="A15" s="7" t="s">
        <v>801</v>
      </c>
      <c r="B15" s="7" t="s">
        <v>251</v>
      </c>
      <c r="C15" s="7" t="s">
        <v>240</v>
      </c>
      <c r="D15" s="7" t="s">
        <v>251</v>
      </c>
      <c r="E15" s="7" t="s">
        <v>252</v>
      </c>
      <c r="F15" s="7" t="s">
        <v>263</v>
      </c>
      <c r="G15" s="7" t="s">
        <v>802</v>
      </c>
      <c r="H15" s="7">
        <v>53210</v>
      </c>
      <c r="I15" s="7" t="s">
        <v>16</v>
      </c>
      <c r="J15" s="7" t="s">
        <v>370</v>
      </c>
      <c r="K15" s="10" t="s">
        <v>103</v>
      </c>
      <c r="L15" s="211" t="s">
        <v>209</v>
      </c>
      <c r="M15" s="7">
        <v>10000</v>
      </c>
      <c r="N15" s="7">
        <v>2</v>
      </c>
      <c r="O15" s="206">
        <v>20000</v>
      </c>
      <c r="P15" s="7">
        <v>0</v>
      </c>
      <c r="Q15" s="7"/>
      <c r="R15" s="210"/>
      <c r="S15" s="8"/>
      <c r="T15" s="8">
        <f t="shared" si="0"/>
        <v>0</v>
      </c>
      <c r="U15" s="5"/>
    </row>
    <row r="16" spans="1:23" ht="63.5" customHeight="1">
      <c r="A16" s="7" t="s">
        <v>803</v>
      </c>
      <c r="B16" s="7" t="s">
        <v>251</v>
      </c>
      <c r="C16" s="7" t="s">
        <v>240</v>
      </c>
      <c r="D16" s="7" t="s">
        <v>251</v>
      </c>
      <c r="E16" s="7" t="s">
        <v>252</v>
      </c>
      <c r="F16" s="7" t="s">
        <v>264</v>
      </c>
      <c r="G16" s="7" t="s">
        <v>804</v>
      </c>
      <c r="H16" s="7">
        <v>51130</v>
      </c>
      <c r="I16" s="7" t="s">
        <v>16</v>
      </c>
      <c r="J16" s="7" t="s">
        <v>370</v>
      </c>
      <c r="K16" s="10" t="s">
        <v>209</v>
      </c>
      <c r="L16" s="211" t="s">
        <v>209</v>
      </c>
      <c r="M16" s="7">
        <v>5000</v>
      </c>
      <c r="N16" s="7">
        <v>25</v>
      </c>
      <c r="O16" s="206">
        <v>125000</v>
      </c>
      <c r="P16" s="7">
        <v>0</v>
      </c>
      <c r="Q16" s="226">
        <v>50000</v>
      </c>
      <c r="R16" s="210"/>
      <c r="S16" s="8">
        <v>50000</v>
      </c>
      <c r="T16" s="8">
        <f t="shared" si="0"/>
        <v>50000</v>
      </c>
      <c r="U16" s="5"/>
      <c r="V16" s="3"/>
      <c r="W16" s="3"/>
    </row>
    <row r="17" spans="1:23" ht="51" customHeight="1">
      <c r="A17" s="7" t="s">
        <v>805</v>
      </c>
      <c r="B17" s="7" t="s">
        <v>251</v>
      </c>
      <c r="C17" s="7" t="s">
        <v>240</v>
      </c>
      <c r="D17" s="7" t="s">
        <v>251</v>
      </c>
      <c r="E17" s="7" t="s">
        <v>252</v>
      </c>
      <c r="F17" s="7" t="s">
        <v>265</v>
      </c>
      <c r="G17" s="7" t="s">
        <v>806</v>
      </c>
      <c r="H17" s="7">
        <v>51230</v>
      </c>
      <c r="I17" s="7" t="s">
        <v>16</v>
      </c>
      <c r="J17" s="7" t="s">
        <v>370</v>
      </c>
      <c r="K17" s="10" t="s">
        <v>209</v>
      </c>
      <c r="L17" s="211" t="s">
        <v>209</v>
      </c>
      <c r="M17" s="7">
        <v>22000</v>
      </c>
      <c r="N17" s="7">
        <v>1</v>
      </c>
      <c r="O17" s="206">
        <v>22000</v>
      </c>
      <c r="P17" s="7">
        <v>0</v>
      </c>
      <c r="Q17" s="7"/>
      <c r="R17" s="210"/>
      <c r="S17" s="8">
        <v>22000</v>
      </c>
      <c r="T17" s="8">
        <f t="shared" si="0"/>
        <v>22000</v>
      </c>
      <c r="U17" s="5"/>
      <c r="V17" s="3"/>
      <c r="W17" s="3"/>
    </row>
    <row r="18" spans="1:23" ht="36" customHeight="1">
      <c r="A18" s="4"/>
      <c r="B18" s="4"/>
      <c r="C18" s="4"/>
      <c r="D18" s="4"/>
      <c r="E18" s="4"/>
      <c r="F18" s="4"/>
      <c r="H18" s="4"/>
      <c r="I18" s="238" t="s">
        <v>149</v>
      </c>
      <c r="J18" s="4"/>
      <c r="K18" s="14"/>
      <c r="L18" s="197"/>
      <c r="M18" s="238"/>
      <c r="N18" s="205" t="s">
        <v>807</v>
      </c>
      <c r="O18" s="243">
        <f>SUM(O4:O17)</f>
        <v>965000</v>
      </c>
      <c r="P18" s="4"/>
      <c r="Q18" s="196">
        <f>SUM(Q4:Q17)</f>
        <v>372000</v>
      </c>
      <c r="R18" s="195"/>
      <c r="S18" s="201">
        <f>SUM(S4:S17)</f>
        <v>380000</v>
      </c>
      <c r="T18" s="201">
        <f>SUM(T4:T17)</f>
        <v>380000</v>
      </c>
      <c r="U18" s="3"/>
      <c r="V18" s="3"/>
      <c r="W18" s="3"/>
    </row>
    <row r="19" spans="1:23" ht="29" customHeight="1">
      <c r="N19" s="205" t="s">
        <v>808</v>
      </c>
      <c r="S19" s="273">
        <f>S3-S18</f>
        <v>0</v>
      </c>
      <c r="T19" s="273"/>
    </row>
    <row r="20" spans="1:23" ht="17.5" customHeight="1">
      <c r="A20" s="198"/>
      <c r="B20" s="198"/>
      <c r="C20" s="198"/>
      <c r="D20" s="198"/>
      <c r="E20" s="198"/>
      <c r="F20" s="240"/>
      <c r="G20" s="200"/>
      <c r="H20" s="198"/>
      <c r="I20" s="198"/>
      <c r="J20" s="198"/>
      <c r="K20" s="199"/>
      <c r="L20" s="199"/>
      <c r="M20" s="198"/>
      <c r="N20" s="274"/>
      <c r="O20" s="241"/>
      <c r="P20" s="198"/>
      <c r="Q20" s="198"/>
      <c r="R20" s="199"/>
      <c r="S20" s="275"/>
      <c r="T20" s="275"/>
      <c r="U20" s="198"/>
    </row>
    <row r="21" spans="1:23" ht="28" customHeight="1"/>
    <row r="22" spans="1:23" ht="36" customHeight="1">
      <c r="A22" s="367" t="s">
        <v>809</v>
      </c>
      <c r="B22" s="367"/>
      <c r="C22" s="367"/>
      <c r="D22" s="367"/>
      <c r="E22" s="367"/>
      <c r="F22" s="367"/>
      <c r="G22" s="255"/>
      <c r="H22" s="255"/>
      <c r="I22" s="255"/>
      <c r="J22" s="255"/>
      <c r="K22" s="256"/>
      <c r="L22" s="257"/>
      <c r="M22" s="255"/>
      <c r="N22" s="255"/>
      <c r="O22" s="258"/>
      <c r="P22" s="255"/>
      <c r="Q22" s="255"/>
      <c r="R22" s="259"/>
      <c r="S22" s="276">
        <v>110000</v>
      </c>
      <c r="T22" s="276"/>
      <c r="U22" s="261"/>
      <c r="V22" s="3"/>
      <c r="W22" s="3"/>
    </row>
    <row r="23" spans="1:23" ht="409.5">
      <c r="A23" s="7" t="s">
        <v>810</v>
      </c>
      <c r="B23" s="7" t="s">
        <v>24</v>
      </c>
      <c r="C23" s="7" t="s">
        <v>213</v>
      </c>
      <c r="D23" s="7" t="s">
        <v>26</v>
      </c>
      <c r="E23" s="7" t="s">
        <v>27</v>
      </c>
      <c r="F23" s="7" t="s">
        <v>268</v>
      </c>
      <c r="G23" s="7" t="s">
        <v>811</v>
      </c>
      <c r="H23" s="7">
        <v>51310</v>
      </c>
      <c r="I23" s="7" t="s">
        <v>46</v>
      </c>
      <c r="J23" s="7" t="s">
        <v>346</v>
      </c>
      <c r="K23" s="10" t="s">
        <v>209</v>
      </c>
      <c r="L23" s="211" t="s">
        <v>103</v>
      </c>
      <c r="M23" s="7">
        <v>22500</v>
      </c>
      <c r="N23" s="7">
        <v>1</v>
      </c>
      <c r="O23" s="206">
        <v>22500</v>
      </c>
      <c r="P23" s="7">
        <v>0</v>
      </c>
      <c r="Q23" s="7">
        <v>0</v>
      </c>
      <c r="R23" s="210"/>
      <c r="S23" s="8">
        <v>22500</v>
      </c>
      <c r="T23" s="8">
        <f>S23</f>
        <v>22500</v>
      </c>
      <c r="U23" s="5"/>
      <c r="V23" s="3"/>
      <c r="W23" s="3"/>
    </row>
    <row r="24" spans="1:23" ht="43.5">
      <c r="A24" s="7" t="s">
        <v>812</v>
      </c>
      <c r="B24" s="7" t="s">
        <v>408</v>
      </c>
      <c r="C24" s="7" t="s">
        <v>407</v>
      </c>
      <c r="D24" s="7" t="s">
        <v>415</v>
      </c>
      <c r="E24" s="7" t="s">
        <v>414</v>
      </c>
      <c r="F24" s="7" t="s">
        <v>813</v>
      </c>
      <c r="G24" s="7" t="s">
        <v>814</v>
      </c>
      <c r="H24" s="7">
        <v>53210</v>
      </c>
      <c r="I24" s="7" t="s">
        <v>46</v>
      </c>
      <c r="J24" s="7" t="s">
        <v>370</v>
      </c>
      <c r="K24" s="10" t="s">
        <v>103</v>
      </c>
      <c r="L24" s="211" t="s">
        <v>103</v>
      </c>
      <c r="M24" s="7">
        <v>5000</v>
      </c>
      <c r="N24" s="7">
        <v>1</v>
      </c>
      <c r="O24" s="206">
        <v>5000</v>
      </c>
      <c r="P24" s="7">
        <v>0</v>
      </c>
      <c r="Q24" s="7" t="s">
        <v>688</v>
      </c>
      <c r="R24" s="210"/>
      <c r="S24" s="8">
        <v>5000</v>
      </c>
      <c r="T24" s="8">
        <f t="shared" ref="T24:T25" si="1">S24</f>
        <v>5000</v>
      </c>
      <c r="U24" s="5"/>
      <c r="V24" s="3"/>
      <c r="W24" s="3"/>
    </row>
    <row r="25" spans="1:23" ht="43.5">
      <c r="A25" s="7" t="s">
        <v>436</v>
      </c>
      <c r="B25" s="7" t="s">
        <v>42</v>
      </c>
      <c r="C25" s="7" t="s">
        <v>901</v>
      </c>
      <c r="D25" s="7" t="s">
        <v>43</v>
      </c>
      <c r="E25" s="7" t="s">
        <v>44</v>
      </c>
      <c r="F25" s="7" t="s">
        <v>815</v>
      </c>
      <c r="G25" s="7" t="s">
        <v>435</v>
      </c>
      <c r="H25" s="7">
        <v>51230</v>
      </c>
      <c r="I25" s="7" t="s">
        <v>3</v>
      </c>
      <c r="J25" s="7" t="s">
        <v>428</v>
      </c>
      <c r="K25" s="10" t="s">
        <v>103</v>
      </c>
      <c r="L25" s="211" t="s">
        <v>103</v>
      </c>
      <c r="M25" s="7">
        <v>42211</v>
      </c>
      <c r="N25" s="7">
        <v>1</v>
      </c>
      <c r="O25" s="206">
        <v>70000</v>
      </c>
      <c r="P25" s="7">
        <v>0</v>
      </c>
      <c r="Q25" s="7" t="s">
        <v>355</v>
      </c>
      <c r="R25" s="210"/>
      <c r="S25" s="8">
        <v>70000</v>
      </c>
      <c r="T25" s="8">
        <f t="shared" si="1"/>
        <v>70000</v>
      </c>
      <c r="U25" s="5"/>
      <c r="V25" s="3"/>
      <c r="W25" s="3"/>
    </row>
    <row r="26" spans="1:23" ht="29" customHeight="1">
      <c r="A26" s="4"/>
      <c r="B26" s="4"/>
      <c r="C26" s="4"/>
      <c r="D26" s="4"/>
      <c r="E26" s="4"/>
      <c r="F26" s="4"/>
      <c r="H26" s="4"/>
      <c r="I26" s="238" t="s">
        <v>149</v>
      </c>
      <c r="J26" s="4"/>
      <c r="K26" s="14"/>
      <c r="L26" s="197"/>
      <c r="M26" s="4"/>
      <c r="N26" s="205" t="s">
        <v>816</v>
      </c>
      <c r="O26" s="243">
        <f>SUM(O23:O25)</f>
        <v>97500</v>
      </c>
      <c r="P26" s="4"/>
      <c r="Q26" s="4"/>
      <c r="R26" s="195"/>
      <c r="S26" s="243">
        <f>SUM(S23:S25)</f>
        <v>97500</v>
      </c>
      <c r="T26" s="243">
        <f>SUM(T23:T25)</f>
        <v>97500</v>
      </c>
      <c r="U26" s="3"/>
      <c r="V26" s="3"/>
      <c r="W26" s="3"/>
    </row>
    <row r="27" spans="1:23">
      <c r="N27" s="227"/>
      <c r="O27" s="228"/>
      <c r="P27" s="12"/>
      <c r="Q27" s="12"/>
      <c r="R27" s="193"/>
      <c r="S27" s="277"/>
      <c r="T27" s="277"/>
    </row>
    <row r="29" spans="1:23" ht="15.5">
      <c r="I29" s="12"/>
      <c r="M29" s="323"/>
      <c r="N29" s="324"/>
      <c r="O29" s="325"/>
      <c r="P29" s="326"/>
      <c r="Q29" s="326"/>
      <c r="R29" s="327"/>
      <c r="S29" s="328"/>
      <c r="T29" s="328"/>
      <c r="U29" s="323"/>
    </row>
  </sheetData>
  <mergeCells count="2">
    <mergeCell ref="A3:F3"/>
    <mergeCell ref="A22:F22"/>
  </mergeCells>
  <pageMargins left="0.25" right="0.25" top="0.75" bottom="0.75" header="0.3" footer="0.3"/>
  <pageSetup paperSize="3" scale="74" fitToHeight="0" orientation="landscape" r:id="rId1"/>
  <headerFooter>
    <oddFooter>&amp;CPage &amp;P of &amp;N</oddFooter>
  </headerFooter>
  <rowBreaks count="1" manualBreakCount="1">
    <brk id="2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AA49"/>
  <sheetViews>
    <sheetView tabSelected="1" zoomScale="80" zoomScaleNormal="80" zoomScaleSheetLayoutView="76" zoomScalePageLayoutView="80" workbookViewId="0">
      <selection activeCell="E1" sqref="E1"/>
    </sheetView>
  </sheetViews>
  <sheetFormatPr defaultColWidth="8.81640625" defaultRowHeight="14.5"/>
  <cols>
    <col min="1" max="1" width="55" customWidth="1"/>
    <col min="2" max="2" width="15.453125" customWidth="1"/>
    <col min="3" max="3" width="17.1796875" customWidth="1"/>
    <col min="4" max="4" width="10.1796875" hidden="1" customWidth="1"/>
    <col min="5" max="5" width="12.453125" customWidth="1"/>
    <col min="6" max="6" width="7.453125" hidden="1" customWidth="1"/>
    <col min="7" max="7" width="14.81640625" customWidth="1"/>
    <col min="8" max="8" width="14.81640625" bestFit="1" customWidth="1"/>
    <col min="9" max="9" width="20.1796875" customWidth="1"/>
    <col min="10" max="10" width="15.54296875" customWidth="1"/>
    <col min="11" max="11" width="14.1796875" customWidth="1"/>
    <col min="12" max="12" width="14.54296875" customWidth="1"/>
    <col min="13" max="13" width="16" customWidth="1"/>
    <col min="14" max="14" width="2.81640625" customWidth="1"/>
    <col min="15" max="16" width="12.453125" customWidth="1"/>
    <col min="17" max="18" width="6.453125" customWidth="1"/>
    <col min="19" max="19" width="16.81640625" customWidth="1"/>
    <col min="20" max="20" width="21.1796875" customWidth="1"/>
    <col min="21" max="21" width="14" hidden="1" customWidth="1"/>
    <col min="23" max="23" width="9.54296875" bestFit="1" customWidth="1"/>
    <col min="27" max="27" width="15.81640625" bestFit="1" customWidth="1"/>
    <col min="28" max="28" width="8.81640625" customWidth="1"/>
  </cols>
  <sheetData>
    <row r="1" spans="1:27" ht="34" thickBot="1">
      <c r="A1" s="111" t="s">
        <v>171</v>
      </c>
      <c r="B1" s="18"/>
      <c r="C1" s="18"/>
      <c r="D1" s="18"/>
      <c r="E1" s="18"/>
      <c r="F1" s="18"/>
      <c r="G1" s="18"/>
      <c r="H1" s="18"/>
    </row>
    <row r="2" spans="1:27" ht="8.25" customHeight="1">
      <c r="A2" s="12"/>
    </row>
    <row r="3" spans="1:27" ht="28">
      <c r="A3" s="110" t="s">
        <v>899</v>
      </c>
      <c r="B3" s="23"/>
      <c r="C3" s="24"/>
      <c r="D3" s="24"/>
      <c r="E3" s="24"/>
      <c r="F3" s="25"/>
      <c r="G3" s="25"/>
      <c r="H3" s="25"/>
      <c r="I3" s="183" t="s">
        <v>924</v>
      </c>
      <c r="J3" s="25"/>
    </row>
    <row r="4" spans="1:27" ht="8.25" customHeight="1" thickBot="1">
      <c r="A4" s="26"/>
      <c r="B4" s="25"/>
      <c r="C4" s="24"/>
      <c r="D4" s="24"/>
      <c r="E4" s="24"/>
      <c r="F4" s="25"/>
      <c r="G4" s="25"/>
      <c r="H4" s="25"/>
      <c r="I4" s="27"/>
      <c r="J4" s="25"/>
    </row>
    <row r="5" spans="1:27" ht="85.5" customHeight="1" thickBot="1">
      <c r="A5" s="28" t="s">
        <v>120</v>
      </c>
      <c r="B5" s="128" t="s">
        <v>121</v>
      </c>
      <c r="C5" s="129" t="s">
        <v>122</v>
      </c>
      <c r="D5" s="130"/>
      <c r="E5" s="130" t="s">
        <v>124</v>
      </c>
      <c r="F5" s="131" t="s">
        <v>123</v>
      </c>
      <c r="G5" s="127" t="s">
        <v>125</v>
      </c>
      <c r="H5" s="127" t="s">
        <v>126</v>
      </c>
      <c r="I5" s="127" t="s">
        <v>127</v>
      </c>
      <c r="J5" s="132" t="s">
        <v>173</v>
      </c>
      <c r="K5" s="132" t="s">
        <v>184</v>
      </c>
      <c r="L5" s="132" t="s">
        <v>192</v>
      </c>
      <c r="M5" s="132" t="s">
        <v>319</v>
      </c>
      <c r="O5" s="344" t="s">
        <v>128</v>
      </c>
      <c r="P5" s="345"/>
      <c r="Q5" s="346" t="s">
        <v>193</v>
      </c>
      <c r="R5" s="347"/>
      <c r="S5" s="29" t="s">
        <v>194</v>
      </c>
      <c r="T5" s="29" t="s">
        <v>129</v>
      </c>
    </row>
    <row r="6" spans="1:27">
      <c r="A6" s="30" t="s">
        <v>318</v>
      </c>
      <c r="B6" s="31">
        <v>78028</v>
      </c>
      <c r="C6" s="32">
        <v>77247.720000000016</v>
      </c>
      <c r="D6" s="33"/>
      <c r="E6" s="34">
        <v>65354.681568887601</v>
      </c>
      <c r="F6" s="35">
        <v>6.5354681568887601E-2</v>
      </c>
      <c r="G6" s="36">
        <v>30697.680817946995</v>
      </c>
      <c r="H6" s="36">
        <v>65354.681568887601</v>
      </c>
      <c r="I6" s="37">
        <v>86052.086039553877</v>
      </c>
      <c r="J6" s="36">
        <v>65354.681568887601</v>
      </c>
      <c r="K6" s="36">
        <v>65354.681568887601</v>
      </c>
      <c r="L6" s="36">
        <v>65354.681568887601</v>
      </c>
      <c r="M6" s="38">
        <v>65354.681568887601</v>
      </c>
      <c r="O6" s="15" t="s">
        <v>130</v>
      </c>
      <c r="P6" s="17"/>
      <c r="Q6" s="348">
        <v>60000</v>
      </c>
      <c r="R6" s="349"/>
      <c r="S6" s="36">
        <v>60000</v>
      </c>
      <c r="T6" s="170"/>
    </row>
    <row r="7" spans="1:27" ht="12.65" customHeight="1">
      <c r="A7" s="30" t="s">
        <v>131</v>
      </c>
      <c r="B7" s="31">
        <v>676559</v>
      </c>
      <c r="C7" s="39">
        <v>669793.41</v>
      </c>
      <c r="D7" s="40"/>
      <c r="E7" s="24">
        <v>566672.19469376409</v>
      </c>
      <c r="F7" s="35">
        <v>0.56667219469376406</v>
      </c>
      <c r="G7" s="36">
        <v>220991.80530623591</v>
      </c>
      <c r="H7" s="36">
        <v>566672.19469376409</v>
      </c>
      <c r="I7" s="37">
        <v>736673.85310189333</v>
      </c>
      <c r="J7" s="36">
        <v>566672.19469376409</v>
      </c>
      <c r="K7" s="36">
        <v>566672.19469376409</v>
      </c>
      <c r="L7" s="36">
        <v>566672.19469376409</v>
      </c>
      <c r="M7" s="38">
        <v>566672.19469376409</v>
      </c>
      <c r="O7" s="15" t="s">
        <v>104</v>
      </c>
      <c r="P7" s="17"/>
      <c r="Q7" s="350">
        <v>520000</v>
      </c>
      <c r="R7" s="351"/>
      <c r="S7" s="108">
        <v>520000</v>
      </c>
      <c r="T7" s="354"/>
    </row>
    <row r="8" spans="1:27">
      <c r="A8" s="30" t="s">
        <v>132</v>
      </c>
      <c r="B8" s="31">
        <v>217977</v>
      </c>
      <c r="C8" s="39">
        <v>215797.23000000004</v>
      </c>
      <c r="D8" s="40"/>
      <c r="E8" s="24">
        <v>182573.14584945701</v>
      </c>
      <c r="F8" s="35">
        <v>0.18257314584945677</v>
      </c>
      <c r="G8" s="36">
        <v>85756.246112339577</v>
      </c>
      <c r="H8" s="36">
        <v>182573.14584945701</v>
      </c>
      <c r="I8" s="37">
        <v>237345.08960429404</v>
      </c>
      <c r="J8" s="36">
        <v>182573.14584945701</v>
      </c>
      <c r="K8" s="36">
        <v>182573.14584945701</v>
      </c>
      <c r="L8" s="20">
        <v>182573.14584945701</v>
      </c>
      <c r="M8" s="38">
        <v>182573.14584945701</v>
      </c>
      <c r="O8" s="15" t="s">
        <v>133</v>
      </c>
      <c r="P8" s="17"/>
      <c r="Q8" s="350">
        <v>350000</v>
      </c>
      <c r="R8" s="351"/>
      <c r="S8" s="108">
        <v>350000</v>
      </c>
      <c r="T8" s="354"/>
      <c r="W8" s="172"/>
    </row>
    <row r="9" spans="1:27">
      <c r="A9" s="30" t="s">
        <v>134</v>
      </c>
      <c r="B9" s="31">
        <v>104205</v>
      </c>
      <c r="C9" s="39">
        <v>103162.95000000003</v>
      </c>
      <c r="D9" s="40"/>
      <c r="E9" s="24">
        <v>87280.009648920037</v>
      </c>
      <c r="F9" s="35">
        <v>8.7280009648920034E-2</v>
      </c>
      <c r="G9" s="36">
        <v>40996.204306584383</v>
      </c>
      <c r="H9" s="36">
        <v>87280.009648920037</v>
      </c>
      <c r="I9" s="37">
        <v>113464.01254359605</v>
      </c>
      <c r="J9" s="36">
        <v>87280.009648920037</v>
      </c>
      <c r="K9" s="36">
        <v>87280.009648920037</v>
      </c>
      <c r="L9" s="36">
        <v>87280.009648920037</v>
      </c>
      <c r="M9" s="38">
        <v>87280.009648920037</v>
      </c>
      <c r="O9" s="15" t="s">
        <v>135</v>
      </c>
      <c r="P9" s="17"/>
      <c r="Q9" s="350">
        <v>120000</v>
      </c>
      <c r="R9" s="351"/>
      <c r="S9" s="108">
        <v>120000</v>
      </c>
      <c r="T9" s="354"/>
      <c r="W9" s="172"/>
    </row>
    <row r="10" spans="1:27" ht="15" thickBot="1">
      <c r="A10" s="30" t="s">
        <v>136</v>
      </c>
      <c r="B10" s="31">
        <v>117147</v>
      </c>
      <c r="C10" s="39">
        <v>115975.53</v>
      </c>
      <c r="D10" s="40"/>
      <c r="E10" s="24">
        <v>98119.968238971574</v>
      </c>
      <c r="F10" s="35">
        <v>9.811996823897158E-2</v>
      </c>
      <c r="G10" s="36">
        <v>46087.830199159733</v>
      </c>
      <c r="H10" s="109">
        <v>98119.968238971574</v>
      </c>
      <c r="I10" s="37">
        <v>127555.95871066305</v>
      </c>
      <c r="J10" s="36">
        <v>98119.968238971574</v>
      </c>
      <c r="K10" s="36">
        <v>98119.968238971574</v>
      </c>
      <c r="L10" s="36">
        <v>98119.968238971574</v>
      </c>
      <c r="M10" s="38">
        <v>98119.968238971574</v>
      </c>
      <c r="O10" s="15" t="s">
        <v>68</v>
      </c>
      <c r="P10" s="17"/>
      <c r="Q10" s="352">
        <v>60000</v>
      </c>
      <c r="R10" s="353"/>
      <c r="S10" s="36">
        <v>60000</v>
      </c>
      <c r="T10" s="171"/>
    </row>
    <row r="11" spans="1:27" ht="15" thickBot="1">
      <c r="A11" s="41"/>
      <c r="B11" s="42">
        <v>1193916</v>
      </c>
      <c r="C11" s="43">
        <v>1181976.8400000001</v>
      </c>
      <c r="D11" s="44"/>
      <c r="E11" s="44">
        <v>1000000.0000000002</v>
      </c>
      <c r="F11" s="45"/>
      <c r="G11" s="46">
        <v>424529.7667422666</v>
      </c>
      <c r="H11" s="46">
        <v>1000000.0000000002</v>
      </c>
      <c r="I11" s="47">
        <v>1301091.0000000002</v>
      </c>
      <c r="J11" s="46">
        <v>1000000.0000000002</v>
      </c>
      <c r="K11" s="46">
        <v>1000000.0000000002</v>
      </c>
      <c r="L11" s="46">
        <v>1000000.0000000002</v>
      </c>
      <c r="M11" s="48">
        <f>SUM(M6:M10)</f>
        <v>1000000.0000000002</v>
      </c>
      <c r="O11" s="49"/>
      <c r="P11" s="50"/>
      <c r="Q11" s="339">
        <f>SUM(Q6:R10)</f>
        <v>1110000</v>
      </c>
      <c r="R11" s="340"/>
      <c r="S11" s="51">
        <f>SUM(S6:S10)</f>
        <v>1110000</v>
      </c>
      <c r="T11" s="52"/>
    </row>
    <row r="12" spans="1:27">
      <c r="A12" s="53"/>
      <c r="F12" s="54"/>
      <c r="AA12" s="116"/>
    </row>
    <row r="13" spans="1:27" ht="15" thickBot="1">
      <c r="A13" s="55"/>
      <c r="D13" s="22"/>
      <c r="E13" s="11"/>
      <c r="M13" s="56"/>
    </row>
    <row r="14" spans="1:27" ht="28" customHeight="1" thickBot="1">
      <c r="A14" s="57" t="s">
        <v>195</v>
      </c>
      <c r="B14" s="58"/>
      <c r="C14" s="59"/>
      <c r="D14" s="22"/>
      <c r="E14" s="11"/>
      <c r="F14" s="11"/>
      <c r="G14" s="60" t="s">
        <v>196</v>
      </c>
      <c r="H14" s="61"/>
      <c r="I14" s="61"/>
      <c r="J14" s="61"/>
      <c r="K14" s="61"/>
      <c r="L14" s="61"/>
      <c r="M14" s="62"/>
      <c r="O14" s="341" t="s">
        <v>198</v>
      </c>
      <c r="P14" s="342"/>
      <c r="Q14" s="342"/>
      <c r="R14" s="342"/>
      <c r="S14" s="342"/>
      <c r="T14" s="343"/>
    </row>
    <row r="15" spans="1:27" ht="33.75" customHeight="1">
      <c r="A15" s="63" t="s">
        <v>204</v>
      </c>
      <c r="B15" s="64"/>
      <c r="C15" s="65"/>
      <c r="D15" s="22"/>
      <c r="E15" s="11"/>
      <c r="F15" s="11"/>
      <c r="G15" s="66" t="s">
        <v>131</v>
      </c>
      <c r="H15" s="17"/>
      <c r="I15" s="17"/>
      <c r="J15" s="67" t="s">
        <v>183</v>
      </c>
      <c r="K15" s="67" t="s">
        <v>197</v>
      </c>
      <c r="L15" s="67" t="s">
        <v>320</v>
      </c>
      <c r="M15" s="67" t="s">
        <v>137</v>
      </c>
      <c r="O15" s="136" t="s">
        <v>120</v>
      </c>
      <c r="P15" s="137"/>
      <c r="Q15" s="156" t="s">
        <v>138</v>
      </c>
      <c r="R15" s="150" t="s">
        <v>139</v>
      </c>
      <c r="S15" s="157" t="s">
        <v>140</v>
      </c>
      <c r="T15" s="138" t="s">
        <v>182</v>
      </c>
      <c r="U15" s="68"/>
    </row>
    <row r="16" spans="1:27">
      <c r="A16" s="69" t="s">
        <v>202</v>
      </c>
      <c r="B16" s="70">
        <v>-1000000</v>
      </c>
      <c r="C16" s="65"/>
      <c r="D16" s="71"/>
      <c r="E16" s="11"/>
      <c r="F16" s="11"/>
      <c r="G16" s="76"/>
      <c r="H16" s="22"/>
      <c r="I16" s="22"/>
      <c r="J16" s="77"/>
      <c r="K16" s="77"/>
      <c r="L16" s="77"/>
      <c r="M16" s="78"/>
      <c r="O16" s="139" t="s">
        <v>142</v>
      </c>
      <c r="P16" s="140"/>
      <c r="Q16" s="158" t="s">
        <v>918</v>
      </c>
      <c r="R16" s="151">
        <v>46</v>
      </c>
      <c r="S16" s="159">
        <v>1416449</v>
      </c>
      <c r="T16" s="141">
        <v>566672</v>
      </c>
    </row>
    <row r="17" spans="1:23">
      <c r="A17" s="135" t="s">
        <v>174</v>
      </c>
      <c r="B17" s="134">
        <f>-L39</f>
        <v>-705704</v>
      </c>
      <c r="C17" s="75" t="s">
        <v>150</v>
      </c>
      <c r="D17" s="71"/>
      <c r="E17" s="11"/>
      <c r="F17" s="11"/>
      <c r="G17" s="76" t="s">
        <v>172</v>
      </c>
      <c r="H17" s="22"/>
      <c r="I17" s="22"/>
      <c r="J17" s="77">
        <v>15000</v>
      </c>
      <c r="K17" s="77">
        <v>15000</v>
      </c>
      <c r="L17" s="77">
        <v>15000</v>
      </c>
      <c r="M17" s="78" t="s">
        <v>141</v>
      </c>
      <c r="O17" s="139" t="s">
        <v>143</v>
      </c>
      <c r="P17" s="140"/>
      <c r="Q17" s="160" t="s">
        <v>919</v>
      </c>
      <c r="R17" s="152">
        <v>55</v>
      </c>
      <c r="S17" s="161">
        <v>1131426.3999999999</v>
      </c>
      <c r="T17" s="142">
        <f>183100-527</f>
        <v>182573</v>
      </c>
    </row>
    <row r="18" spans="1:23">
      <c r="A18" s="69" t="s">
        <v>177</v>
      </c>
      <c r="B18" s="79">
        <v>-250000</v>
      </c>
      <c r="C18" s="75"/>
      <c r="D18" s="71"/>
      <c r="E18" s="11"/>
      <c r="F18" s="11"/>
      <c r="G18" s="72"/>
      <c r="H18" s="81" t="s">
        <v>144</v>
      </c>
      <c r="I18" s="17"/>
      <c r="J18" s="82">
        <v>15000</v>
      </c>
      <c r="K18" s="82">
        <v>15000</v>
      </c>
      <c r="L18" s="82">
        <f>SUM(L16:L17)</f>
        <v>15000</v>
      </c>
      <c r="M18" s="83"/>
      <c r="O18" s="139" t="s">
        <v>134</v>
      </c>
      <c r="P18" s="140"/>
      <c r="Q18" s="152">
        <v>12</v>
      </c>
      <c r="R18" s="152">
        <v>5</v>
      </c>
      <c r="S18" s="161">
        <v>125498</v>
      </c>
      <c r="T18" s="142">
        <v>87280</v>
      </c>
    </row>
    <row r="19" spans="1:23">
      <c r="A19" s="69"/>
      <c r="B19" s="80"/>
      <c r="C19" s="75"/>
      <c r="D19" s="22"/>
      <c r="E19" s="11"/>
      <c r="F19" s="11"/>
      <c r="G19" s="66" t="s">
        <v>147</v>
      </c>
      <c r="H19" s="17"/>
      <c r="I19" s="17"/>
      <c r="J19" s="73"/>
      <c r="K19" s="73"/>
      <c r="L19" s="73"/>
      <c r="M19" s="74"/>
      <c r="O19" s="139" t="s">
        <v>97</v>
      </c>
      <c r="P19" s="140"/>
      <c r="Q19" s="152">
        <v>13</v>
      </c>
      <c r="R19" s="152">
        <v>4</v>
      </c>
      <c r="S19" s="161">
        <v>165750</v>
      </c>
      <c r="T19" s="142">
        <v>98120</v>
      </c>
    </row>
    <row r="20" spans="1:23" ht="15" thickBot="1">
      <c r="A20" s="84" t="s">
        <v>145</v>
      </c>
      <c r="B20" s="85">
        <f>SUM(B16:B19)</f>
        <v>-1955704</v>
      </c>
      <c r="C20" s="75" t="s">
        <v>146</v>
      </c>
      <c r="D20" s="22"/>
      <c r="E20" s="11"/>
      <c r="F20" s="11"/>
      <c r="G20" s="76" t="s">
        <v>167</v>
      </c>
      <c r="H20" s="22"/>
      <c r="I20" s="22"/>
      <c r="J20" s="77">
        <v>23000</v>
      </c>
      <c r="K20" s="77">
        <v>23000</v>
      </c>
      <c r="L20" s="77">
        <v>23000</v>
      </c>
      <c r="M20" s="78" t="s">
        <v>141</v>
      </c>
      <c r="O20" s="139" t="s">
        <v>148</v>
      </c>
      <c r="P20" s="140"/>
      <c r="Q20" s="160" t="s">
        <v>920</v>
      </c>
      <c r="R20" s="152">
        <v>12</v>
      </c>
      <c r="S20" s="161">
        <v>295000</v>
      </c>
      <c r="T20" s="142">
        <v>65355</v>
      </c>
    </row>
    <row r="21" spans="1:23">
      <c r="A21" s="69"/>
      <c r="B21" s="64"/>
      <c r="C21" s="65"/>
      <c r="D21" s="22"/>
      <c r="E21" s="11"/>
      <c r="F21" s="11"/>
      <c r="G21" s="76" t="s">
        <v>180</v>
      </c>
      <c r="H21" s="22"/>
      <c r="I21" s="22"/>
      <c r="J21" s="77">
        <v>66000</v>
      </c>
      <c r="K21" s="77">
        <v>66000</v>
      </c>
      <c r="L21" s="77">
        <v>66000</v>
      </c>
      <c r="M21" s="78" t="s">
        <v>141</v>
      </c>
      <c r="O21" s="164"/>
      <c r="P21" s="165" t="s">
        <v>149</v>
      </c>
      <c r="Q21" s="166"/>
      <c r="R21" s="166">
        <f>SUM(R16:R20)</f>
        <v>122</v>
      </c>
      <c r="S21" s="167">
        <f>SUM(S16:S20)</f>
        <v>3134123.4</v>
      </c>
      <c r="T21" s="168">
        <f>SUM(T16:T20)</f>
        <v>1000000</v>
      </c>
    </row>
    <row r="22" spans="1:23" ht="15.5">
      <c r="A22" s="63" t="s">
        <v>203</v>
      </c>
      <c r="B22" s="64"/>
      <c r="C22" s="65"/>
      <c r="D22" s="22"/>
      <c r="E22" s="11"/>
      <c r="F22" s="11"/>
      <c r="G22" s="76"/>
      <c r="H22" s="22"/>
      <c r="I22" s="22"/>
      <c r="J22" s="77"/>
      <c r="K22" s="77"/>
      <c r="L22" s="77"/>
      <c r="M22" s="78"/>
      <c r="O22" s="139"/>
      <c r="P22" s="140"/>
      <c r="Q22" s="152"/>
      <c r="R22" s="152"/>
      <c r="S22" s="163"/>
      <c r="T22" s="146"/>
    </row>
    <row r="23" spans="1:23">
      <c r="A23" s="69" t="s">
        <v>199</v>
      </c>
      <c r="B23" s="79">
        <v>1500000</v>
      </c>
      <c r="C23" s="65"/>
      <c r="D23" s="22"/>
      <c r="E23" s="11"/>
      <c r="F23" s="11"/>
      <c r="G23" s="72"/>
      <c r="H23" s="81" t="s">
        <v>144</v>
      </c>
      <c r="I23" s="17"/>
      <c r="J23" s="82">
        <v>124000</v>
      </c>
      <c r="K23" s="82">
        <v>124000</v>
      </c>
      <c r="L23" s="82">
        <f>SUM(L20:L22)</f>
        <v>89000</v>
      </c>
      <c r="M23" s="83"/>
      <c r="O23" s="143" t="s">
        <v>151</v>
      </c>
      <c r="P23" s="140"/>
      <c r="Q23" s="152"/>
      <c r="R23" s="152"/>
      <c r="S23" s="163"/>
      <c r="T23" s="146"/>
    </row>
    <row r="24" spans="1:23">
      <c r="A24" s="69" t="s">
        <v>175</v>
      </c>
      <c r="B24" s="117">
        <v>30000</v>
      </c>
      <c r="C24" s="65"/>
      <c r="D24" s="22"/>
      <c r="E24" s="11"/>
      <c r="F24" s="11"/>
      <c r="G24" s="66" t="s">
        <v>134</v>
      </c>
      <c r="H24" s="17"/>
      <c r="I24" s="17"/>
      <c r="J24" s="73"/>
      <c r="K24" s="73"/>
      <c r="L24" s="73"/>
      <c r="M24" s="74"/>
      <c r="O24" s="139" t="s">
        <v>153</v>
      </c>
      <c r="P24" s="140"/>
      <c r="Q24" s="160" t="s">
        <v>921</v>
      </c>
      <c r="R24" s="152">
        <v>15</v>
      </c>
      <c r="S24" s="159">
        <v>1524279</v>
      </c>
      <c r="T24" s="141">
        <v>520000</v>
      </c>
    </row>
    <row r="25" spans="1:23">
      <c r="A25" s="69" t="s">
        <v>322</v>
      </c>
      <c r="B25" s="117">
        <v>450264</v>
      </c>
      <c r="C25" s="65"/>
      <c r="D25" s="22"/>
      <c r="E25" s="11"/>
      <c r="F25" s="11"/>
      <c r="G25" s="76" t="s">
        <v>168</v>
      </c>
      <c r="H25" s="22"/>
      <c r="I25" s="22"/>
      <c r="J25" s="77">
        <v>50000</v>
      </c>
      <c r="K25" s="77">
        <v>50000</v>
      </c>
      <c r="L25" s="77">
        <v>50000</v>
      </c>
      <c r="M25" s="78" t="s">
        <v>141</v>
      </c>
      <c r="O25" s="139" t="s">
        <v>154</v>
      </c>
      <c r="P25" s="140"/>
      <c r="Q25" s="160" t="s">
        <v>922</v>
      </c>
      <c r="R25" s="152">
        <v>15</v>
      </c>
      <c r="S25" s="161">
        <v>506930</v>
      </c>
      <c r="T25" s="142">
        <v>333150</v>
      </c>
    </row>
    <row r="26" spans="1:23">
      <c r="A26" s="69"/>
      <c r="B26" s="117">
        <v>0</v>
      </c>
      <c r="C26" s="65"/>
      <c r="D26" s="71"/>
      <c r="E26" s="11"/>
      <c r="F26" s="11"/>
      <c r="G26" s="72"/>
      <c r="H26" s="81"/>
      <c r="I26" s="17"/>
      <c r="J26" s="83"/>
      <c r="K26" s="83"/>
      <c r="L26" s="318"/>
      <c r="M26" s="318" t="s">
        <v>141</v>
      </c>
      <c r="O26" s="139" t="s">
        <v>158</v>
      </c>
      <c r="P26" s="140"/>
      <c r="Q26" s="160">
        <v>20</v>
      </c>
      <c r="R26" s="152">
        <v>4</v>
      </c>
      <c r="S26" s="161">
        <v>169000</v>
      </c>
      <c r="T26" s="142">
        <v>48000</v>
      </c>
    </row>
    <row r="27" spans="1:23">
      <c r="A27" s="69"/>
      <c r="B27" s="117"/>
      <c r="C27" s="65"/>
      <c r="D27" s="71"/>
      <c r="E27" s="11"/>
      <c r="F27" s="11"/>
      <c r="G27" s="72"/>
      <c r="H27" s="81" t="s">
        <v>144</v>
      </c>
      <c r="I27" s="17"/>
      <c r="J27" s="83">
        <v>50000</v>
      </c>
      <c r="K27" s="83">
        <v>50000</v>
      </c>
      <c r="L27" s="83">
        <v>50000</v>
      </c>
      <c r="M27" s="83"/>
      <c r="O27" s="139" t="s">
        <v>160</v>
      </c>
      <c r="P27" s="140"/>
      <c r="Q27" s="160"/>
      <c r="R27" s="152"/>
      <c r="S27" s="161">
        <v>60000</v>
      </c>
      <c r="T27" s="142">
        <v>60000</v>
      </c>
    </row>
    <row r="28" spans="1:23" ht="15" thickBot="1">
      <c r="A28" s="84" t="s">
        <v>145</v>
      </c>
      <c r="B28" s="85">
        <f>SUM(B23:B27)</f>
        <v>1980264</v>
      </c>
      <c r="C28" s="75" t="s">
        <v>152</v>
      </c>
      <c r="D28" s="71"/>
      <c r="E28" s="11"/>
      <c r="F28" s="11"/>
      <c r="G28" s="66" t="s">
        <v>157</v>
      </c>
      <c r="H28" s="17"/>
      <c r="I28" s="17"/>
      <c r="J28" s="73"/>
      <c r="K28" s="73"/>
      <c r="L28" s="73"/>
      <c r="M28" s="74"/>
      <c r="O28" s="139" t="s">
        <v>161</v>
      </c>
      <c r="P28" s="140"/>
      <c r="Q28" s="160">
        <v>21</v>
      </c>
      <c r="R28" s="152">
        <v>1</v>
      </c>
      <c r="S28" s="161">
        <v>120000</v>
      </c>
      <c r="T28" s="142">
        <v>120000</v>
      </c>
    </row>
    <row r="29" spans="1:23">
      <c r="A29" s="69"/>
      <c r="B29" s="64"/>
      <c r="C29" s="65"/>
      <c r="D29" s="71"/>
      <c r="E29" s="11"/>
      <c r="F29" s="11"/>
      <c r="G29" s="76" t="s">
        <v>159</v>
      </c>
      <c r="H29" s="22"/>
      <c r="I29" s="22"/>
      <c r="J29" s="77">
        <v>31600</v>
      </c>
      <c r="K29" s="77">
        <v>31600</v>
      </c>
      <c r="L29" s="77">
        <v>31600</v>
      </c>
      <c r="M29" s="78" t="s">
        <v>141</v>
      </c>
      <c r="O29" s="164"/>
      <c r="P29" s="165" t="s">
        <v>149</v>
      </c>
      <c r="Q29" s="166"/>
      <c r="R29" s="166">
        <f>SUM(R24:R28)</f>
        <v>35</v>
      </c>
      <c r="S29" s="167">
        <f>SUM(S24:S28)</f>
        <v>2380209</v>
      </c>
      <c r="T29" s="168">
        <f>SUM(T24:T28)</f>
        <v>1081150</v>
      </c>
    </row>
    <row r="30" spans="1:23">
      <c r="A30" s="164" t="s">
        <v>155</v>
      </c>
      <c r="B30" s="176">
        <f>B20+B28</f>
        <v>24560</v>
      </c>
      <c r="C30" s="177" t="s">
        <v>156</v>
      </c>
      <c r="D30" s="22"/>
      <c r="E30" s="11"/>
      <c r="F30" s="11"/>
      <c r="G30" s="76" t="s">
        <v>185</v>
      </c>
      <c r="H30" s="22"/>
      <c r="I30" s="22"/>
      <c r="J30" s="77">
        <v>70000</v>
      </c>
      <c r="K30" s="77">
        <v>70000</v>
      </c>
      <c r="L30" s="77">
        <v>70000</v>
      </c>
      <c r="M30" s="78" t="s">
        <v>141</v>
      </c>
      <c r="O30" s="143"/>
      <c r="P30" s="144"/>
      <c r="Q30" s="153"/>
      <c r="R30" s="153"/>
      <c r="S30" s="162"/>
      <c r="T30" s="145"/>
      <c r="W30" s="16"/>
    </row>
    <row r="31" spans="1:23">
      <c r="A31" s="69"/>
      <c r="B31" s="70"/>
      <c r="C31" s="65"/>
      <c r="D31" s="22"/>
      <c r="E31" s="11"/>
      <c r="F31" s="11"/>
      <c r="G31" s="76"/>
      <c r="H31" s="22"/>
      <c r="I31" s="22"/>
      <c r="J31" s="77"/>
      <c r="K31" s="77"/>
      <c r="L31" s="77"/>
      <c r="M31" s="78"/>
      <c r="O31" s="143"/>
      <c r="P31" s="144"/>
      <c r="Q31" s="153"/>
      <c r="R31" s="153"/>
      <c r="S31" s="162"/>
      <c r="T31" s="145"/>
    </row>
    <row r="32" spans="1:23" ht="15.5">
      <c r="A32" s="63" t="s">
        <v>200</v>
      </c>
      <c r="B32" s="64"/>
      <c r="C32" s="65"/>
      <c r="D32" s="71"/>
      <c r="E32" s="11"/>
      <c r="F32" s="11"/>
      <c r="G32" s="72"/>
      <c r="H32" s="81" t="s">
        <v>144</v>
      </c>
      <c r="I32" s="17"/>
      <c r="J32" s="82">
        <v>111600</v>
      </c>
      <c r="K32" s="82">
        <v>101600</v>
      </c>
      <c r="L32" s="82">
        <f>L29+L30+L31</f>
        <v>101600</v>
      </c>
      <c r="M32" s="83"/>
      <c r="O32" s="143" t="s">
        <v>191</v>
      </c>
      <c r="P32" s="140"/>
      <c r="Q32" s="160" t="s">
        <v>923</v>
      </c>
      <c r="R32" s="152">
        <v>17</v>
      </c>
      <c r="S32" s="159">
        <v>1062500</v>
      </c>
      <c r="T32" s="141">
        <v>477500</v>
      </c>
    </row>
    <row r="33" spans="1:20">
      <c r="A33" s="69" t="s">
        <v>176</v>
      </c>
      <c r="B33" s="79">
        <v>885000</v>
      </c>
      <c r="C33" s="65"/>
      <c r="D33" s="22"/>
      <c r="E33" s="11"/>
      <c r="F33" s="11"/>
      <c r="G33" s="66" t="s">
        <v>162</v>
      </c>
      <c r="H33" s="17"/>
      <c r="I33" s="17"/>
      <c r="J33" s="73"/>
      <c r="K33" s="73"/>
      <c r="L33" s="73"/>
      <c r="M33" s="74"/>
      <c r="O33" s="164"/>
      <c r="P33" s="165" t="s">
        <v>149</v>
      </c>
      <c r="Q33" s="166"/>
      <c r="R33" s="166">
        <f>SUM(R32)</f>
        <v>17</v>
      </c>
      <c r="S33" s="167">
        <f>S32</f>
        <v>1062500</v>
      </c>
      <c r="T33" s="168">
        <f>T32</f>
        <v>477500</v>
      </c>
    </row>
    <row r="34" spans="1:20">
      <c r="A34" s="69" t="s">
        <v>169</v>
      </c>
      <c r="B34" s="79">
        <f>232181+84590</f>
        <v>316771</v>
      </c>
      <c r="C34" s="65"/>
      <c r="D34" s="22"/>
      <c r="E34" s="11"/>
      <c r="F34" s="11"/>
      <c r="G34" s="86" t="s">
        <v>201</v>
      </c>
      <c r="H34" s="87"/>
      <c r="I34" s="87"/>
      <c r="J34" s="88">
        <v>648664</v>
      </c>
      <c r="K34" s="88">
        <v>443621</v>
      </c>
      <c r="L34" s="88">
        <v>360104</v>
      </c>
      <c r="M34" s="89" t="s">
        <v>163</v>
      </c>
      <c r="O34" s="143"/>
      <c r="P34" s="144"/>
      <c r="Q34" s="153"/>
      <c r="R34" s="153"/>
      <c r="S34" s="162"/>
      <c r="T34" s="145"/>
    </row>
    <row r="35" spans="1:20" ht="15" thickBot="1">
      <c r="A35" s="84" t="s">
        <v>145</v>
      </c>
      <c r="B35" s="91">
        <f>SUM(B33:B34)</f>
        <v>1201771</v>
      </c>
      <c r="C35" s="65"/>
      <c r="D35" s="22"/>
      <c r="E35" s="11"/>
      <c r="F35" s="11"/>
      <c r="G35" s="86" t="s">
        <v>321</v>
      </c>
      <c r="H35" s="87"/>
      <c r="I35" s="87"/>
      <c r="J35" s="88"/>
      <c r="K35" s="88"/>
      <c r="L35" s="88">
        <v>90000</v>
      </c>
      <c r="M35" s="89" t="s">
        <v>141</v>
      </c>
      <c r="O35" s="139"/>
      <c r="P35" s="140"/>
      <c r="Q35" s="152"/>
      <c r="R35" s="152"/>
      <c r="S35" s="163"/>
      <c r="T35" s="146"/>
    </row>
    <row r="36" spans="1:20">
      <c r="A36" s="92" t="s">
        <v>170</v>
      </c>
      <c r="B36" s="64"/>
      <c r="C36" s="65"/>
      <c r="D36" s="22"/>
      <c r="E36" s="11"/>
      <c r="F36" s="11"/>
      <c r="G36" s="86"/>
      <c r="H36" s="87"/>
      <c r="I36" s="87"/>
      <c r="J36" s="181"/>
      <c r="K36" s="181"/>
      <c r="L36" s="181"/>
      <c r="M36" s="182"/>
      <c r="O36" s="143"/>
      <c r="P36" s="140"/>
      <c r="Q36" s="152"/>
      <c r="R36" s="152"/>
      <c r="S36" s="163"/>
      <c r="T36" s="146"/>
    </row>
    <row r="37" spans="1:20" ht="15" thickBot="1">
      <c r="A37" s="113"/>
      <c r="B37" s="114"/>
      <c r="C37" s="115"/>
      <c r="D37" s="22"/>
      <c r="E37" s="11"/>
      <c r="F37" s="11"/>
      <c r="G37" s="66"/>
      <c r="H37" s="81" t="s">
        <v>144</v>
      </c>
      <c r="I37" s="17"/>
      <c r="J37" s="82">
        <v>648664</v>
      </c>
      <c r="K37" s="82">
        <v>483621</v>
      </c>
      <c r="L37" s="82">
        <f>L34+L35</f>
        <v>450104</v>
      </c>
      <c r="M37" s="83"/>
      <c r="O37" s="139"/>
      <c r="P37" s="140"/>
      <c r="Q37" s="154"/>
      <c r="R37" s="154"/>
      <c r="S37" s="163"/>
      <c r="T37" s="146"/>
    </row>
    <row r="38" spans="1:20" ht="15" thickBot="1">
      <c r="A38" s="124"/>
      <c r="B38" s="93"/>
      <c r="C38" s="93"/>
      <c r="D38" s="22"/>
      <c r="E38" s="11"/>
      <c r="F38" s="11"/>
      <c r="G38" s="66"/>
      <c r="H38" s="81"/>
      <c r="I38" s="17"/>
      <c r="J38" s="82"/>
      <c r="K38" s="82"/>
      <c r="L38" s="82"/>
      <c r="M38" s="83"/>
      <c r="O38" s="164"/>
      <c r="P38" s="165" t="s">
        <v>164</v>
      </c>
      <c r="Q38" s="169"/>
      <c r="R38" s="169">
        <f>R21+R29+R33</f>
        <v>174</v>
      </c>
      <c r="S38" s="167">
        <f>S21+S29+S33</f>
        <v>6576832.4000000004</v>
      </c>
      <c r="T38" s="168">
        <f>T21+T29+T33</f>
        <v>2558650</v>
      </c>
    </row>
    <row r="39" spans="1:20" ht="22" customHeight="1" thickBot="1">
      <c r="A39" s="101" t="s">
        <v>326</v>
      </c>
      <c r="B39" s="21"/>
      <c r="C39" s="102"/>
      <c r="D39" s="22"/>
      <c r="E39" s="11"/>
      <c r="F39" s="11"/>
      <c r="G39" s="178" t="s">
        <v>165</v>
      </c>
      <c r="H39" s="179"/>
      <c r="I39" s="179"/>
      <c r="J39" s="133">
        <v>949264</v>
      </c>
      <c r="K39" s="133">
        <v>774221</v>
      </c>
      <c r="L39" s="133">
        <f>L18+L23+L32+L37+L27</f>
        <v>705704</v>
      </c>
      <c r="M39" s="180" t="s">
        <v>178</v>
      </c>
      <c r="O39" s="147"/>
      <c r="P39" s="148"/>
      <c r="Q39" s="155"/>
      <c r="R39" s="155"/>
      <c r="S39" s="155"/>
      <c r="T39" s="149"/>
    </row>
    <row r="40" spans="1:20" ht="15" thickBot="1">
      <c r="A40" s="122"/>
      <c r="C40" s="104"/>
      <c r="D40" s="22"/>
      <c r="E40" s="11"/>
      <c r="F40" s="11"/>
      <c r="K40" s="16"/>
      <c r="L40" s="16"/>
      <c r="O40" s="19"/>
    </row>
    <row r="41" spans="1:20" ht="18" customHeight="1">
      <c r="A41" s="103" t="s">
        <v>925</v>
      </c>
      <c r="B41" s="120">
        <f>-L34</f>
        <v>-360104</v>
      </c>
      <c r="C41" s="112"/>
      <c r="D41" s="93"/>
      <c r="E41" s="93"/>
      <c r="F41" s="93"/>
      <c r="J41" s="94" t="s">
        <v>166</v>
      </c>
      <c r="K41" s="95"/>
      <c r="L41" s="96">
        <f>L37</f>
        <v>450104</v>
      </c>
      <c r="M41" s="97"/>
    </row>
    <row r="42" spans="1:20" ht="13.5" customHeight="1" thickBot="1">
      <c r="A42" s="119" t="s">
        <v>323</v>
      </c>
      <c r="B42" s="118">
        <v>100000</v>
      </c>
      <c r="C42" s="107"/>
      <c r="D42" s="93"/>
      <c r="E42" s="93"/>
      <c r="F42" s="93"/>
      <c r="J42" s="98" t="s">
        <v>181</v>
      </c>
      <c r="K42" s="99"/>
      <c r="L42" s="123">
        <f>L39-L41</f>
        <v>255600</v>
      </c>
      <c r="M42" s="100"/>
    </row>
    <row r="43" spans="1:20" ht="15" customHeight="1">
      <c r="A43" s="105" t="s">
        <v>179</v>
      </c>
      <c r="B43" s="106">
        <v>290000</v>
      </c>
      <c r="C43" s="107"/>
      <c r="D43" s="93"/>
      <c r="E43" s="93"/>
    </row>
    <row r="44" spans="1:20">
      <c r="A44" s="105" t="s">
        <v>324</v>
      </c>
      <c r="B44" s="106">
        <f>200260+90208+75000</f>
        <v>365468</v>
      </c>
      <c r="C44" s="107"/>
      <c r="D44" s="22"/>
      <c r="E44" s="11"/>
      <c r="F44" s="11"/>
      <c r="J44" s="90"/>
      <c r="K44" s="125"/>
      <c r="L44" s="126"/>
      <c r="M44" s="22"/>
      <c r="S44">
        <f>450364-449896</f>
        <v>468</v>
      </c>
    </row>
    <row r="45" spans="1:20">
      <c r="A45" s="105" t="s">
        <v>900</v>
      </c>
      <c r="B45" s="106">
        <v>55000</v>
      </c>
      <c r="C45" s="107"/>
      <c r="D45" s="22"/>
      <c r="E45" s="11"/>
      <c r="F45" s="11"/>
    </row>
    <row r="46" spans="1:20" ht="15.75" customHeight="1" thickBot="1">
      <c r="A46" s="121" t="s">
        <v>325</v>
      </c>
      <c r="B46" s="123">
        <f>SUM(B41:B45)</f>
        <v>450364</v>
      </c>
      <c r="C46" s="100"/>
      <c r="D46" s="22"/>
      <c r="E46" s="11"/>
      <c r="F46" s="11"/>
    </row>
    <row r="47" spans="1:20" ht="5.25" customHeight="1">
      <c r="D47" s="22"/>
      <c r="E47" s="11"/>
      <c r="F47" s="11"/>
    </row>
    <row r="49" ht="15" customHeight="1"/>
  </sheetData>
  <mergeCells count="10">
    <mergeCell ref="Q11:R11"/>
    <mergeCell ref="O14:T14"/>
    <mergeCell ref="O5:P5"/>
    <mergeCell ref="Q5:R5"/>
    <mergeCell ref="Q6:R6"/>
    <mergeCell ref="Q7:R7"/>
    <mergeCell ref="Q8:R8"/>
    <mergeCell ref="Q9:R9"/>
    <mergeCell ref="Q10:R10"/>
    <mergeCell ref="T7:T9"/>
  </mergeCells>
  <printOptions horizontalCentered="1"/>
  <pageMargins left="0.25" right="0.25" top="0.75" bottom="0.75" header="0.3" footer="0.3"/>
  <pageSetup paperSize="5" scale="60" firstPageNumber="2" fitToHeight="0" orientation="landscape" r:id="rId1"/>
  <headerFooter differentFirst="1">
    <oddFooter>&amp;CPage &amp;P of &amp;N</oddFooter>
    <firstFooter xml:space="preserve">&amp;CPage </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34473-45D7-412B-B6A0-EAF6BC04DBC5}">
  <sheetPr>
    <pageSetUpPr fitToPage="1"/>
  </sheetPr>
  <dimension ref="A1:W52"/>
  <sheetViews>
    <sheetView zoomScale="80" zoomScaleNormal="80" workbookViewId="0">
      <pane ySplit="2" topLeftCell="A40" activePane="bottomLeft" state="frozen"/>
      <selection activeCell="I55" sqref="I55"/>
      <selection pane="bottomLeft" activeCell="A52" sqref="A52:F52"/>
    </sheetView>
  </sheetViews>
  <sheetFormatPr defaultRowHeight="14.5"/>
  <cols>
    <col min="1" max="1" width="9.6328125" customWidth="1"/>
    <col min="2" max="2" width="17.90625" customWidth="1"/>
    <col min="3" max="3" width="12.08984375" customWidth="1"/>
    <col min="4" max="4" width="16.1796875" hidden="1" customWidth="1"/>
    <col min="5" max="5" width="16" hidden="1" customWidth="1"/>
    <col min="6" max="6" width="20.54296875" style="1" customWidth="1"/>
    <col min="7" max="7" width="110.36328125" style="4" customWidth="1"/>
    <col min="8" max="8" width="0" hidden="1" customWidth="1"/>
    <col min="9" max="9" width="16.81640625" customWidth="1"/>
    <col min="10" max="10" width="11.6328125" customWidth="1"/>
    <col min="11" max="11" width="10.08984375" style="2" hidden="1" customWidth="1"/>
    <col min="12" max="12" width="10.90625" style="2" hidden="1" customWidth="1"/>
    <col min="13" max="13" width="6.90625" hidden="1" customWidth="1"/>
    <col min="14" max="14" width="10.54296875" hidden="1" customWidth="1"/>
    <col min="15" max="15" width="14.7265625" style="20" customWidth="1"/>
    <col min="16" max="16" width="0" hidden="1" customWidth="1"/>
    <col min="17" max="17" width="15.08984375" hidden="1" customWidth="1"/>
    <col min="18" max="18" width="8.6328125" style="2" customWidth="1"/>
    <col min="19" max="20" width="16.453125" customWidth="1"/>
    <col min="21" max="21" width="18.90625" customWidth="1"/>
  </cols>
  <sheetData>
    <row r="1" spans="1:23" ht="40.5" customHeight="1">
      <c r="A1" s="184" t="s">
        <v>645</v>
      </c>
      <c r="R1"/>
    </row>
    <row r="2" spans="1:23" s="1" customFormat="1" ht="63.5" customHeight="1">
      <c r="A2" s="220" t="s">
        <v>206</v>
      </c>
      <c r="B2" s="220" t="s">
        <v>484</v>
      </c>
      <c r="C2" s="220" t="s">
        <v>483</v>
      </c>
      <c r="D2" s="220" t="s">
        <v>207</v>
      </c>
      <c r="E2" s="220" t="s">
        <v>487</v>
      </c>
      <c r="F2" s="220" t="s">
        <v>482</v>
      </c>
      <c r="G2" s="220" t="s">
        <v>488</v>
      </c>
      <c r="H2" s="220" t="s">
        <v>481</v>
      </c>
      <c r="I2" s="220" t="s">
        <v>94</v>
      </c>
      <c r="J2" s="220" t="s">
        <v>480</v>
      </c>
      <c r="K2" s="221" t="s">
        <v>479</v>
      </c>
      <c r="L2" s="221" t="s">
        <v>478</v>
      </c>
      <c r="M2" s="220" t="s">
        <v>95</v>
      </c>
      <c r="N2" s="220" t="s">
        <v>0</v>
      </c>
      <c r="O2" s="222" t="s">
        <v>477</v>
      </c>
      <c r="P2" s="220" t="s">
        <v>476</v>
      </c>
      <c r="Q2" s="220" t="s">
        <v>475</v>
      </c>
      <c r="R2" s="221" t="s">
        <v>474</v>
      </c>
      <c r="S2" s="220" t="s">
        <v>490</v>
      </c>
      <c r="T2" s="220" t="s">
        <v>892</v>
      </c>
      <c r="U2" s="220" t="s">
        <v>96</v>
      </c>
    </row>
    <row r="3" spans="1:23" s="1" customFormat="1" ht="38.5" customHeight="1">
      <c r="A3" s="355" t="s">
        <v>473</v>
      </c>
      <c r="B3" s="356"/>
      <c r="C3" s="356"/>
      <c r="D3" s="356"/>
      <c r="E3" s="356"/>
      <c r="F3" s="357"/>
      <c r="G3" s="217"/>
      <c r="H3" s="217"/>
      <c r="I3" s="217"/>
      <c r="J3" s="217"/>
      <c r="K3" s="219"/>
      <c r="L3" s="219"/>
      <c r="M3" s="217"/>
      <c r="N3" s="217"/>
      <c r="O3" s="218"/>
      <c r="P3" s="217"/>
      <c r="Q3" s="217"/>
      <c r="R3" s="216"/>
      <c r="S3" s="215">
        <v>566672</v>
      </c>
      <c r="T3" s="215"/>
      <c r="U3" s="214"/>
    </row>
    <row r="4" spans="1:23" ht="130.5" customHeight="1">
      <c r="A4" s="7" t="s">
        <v>472</v>
      </c>
      <c r="B4" s="7" t="s">
        <v>45</v>
      </c>
      <c r="C4" s="7" t="s">
        <v>208</v>
      </c>
      <c r="D4" s="7" t="s">
        <v>45</v>
      </c>
      <c r="E4" s="7" t="s">
        <v>86</v>
      </c>
      <c r="F4" s="7" t="s">
        <v>87</v>
      </c>
      <c r="G4" s="7" t="s">
        <v>471</v>
      </c>
      <c r="H4" s="7">
        <v>54100</v>
      </c>
      <c r="I4" s="7" t="s">
        <v>4</v>
      </c>
      <c r="J4" s="7" t="s">
        <v>368</v>
      </c>
      <c r="K4" s="10" t="s">
        <v>209</v>
      </c>
      <c r="L4" s="211" t="s">
        <v>209</v>
      </c>
      <c r="M4" s="7">
        <v>7000</v>
      </c>
      <c r="N4" s="7">
        <v>1</v>
      </c>
      <c r="O4" s="206">
        <v>7000</v>
      </c>
      <c r="P4" s="7">
        <v>0</v>
      </c>
      <c r="Q4" s="13">
        <v>7000</v>
      </c>
      <c r="R4" s="210"/>
      <c r="S4" s="207">
        <v>7000</v>
      </c>
      <c r="T4" s="8">
        <f>S4</f>
        <v>7000</v>
      </c>
      <c r="U4" s="5"/>
    </row>
    <row r="5" spans="1:23" ht="229.5" customHeight="1">
      <c r="A5" s="7" t="s">
        <v>470</v>
      </c>
      <c r="B5" s="7" t="s">
        <v>462</v>
      </c>
      <c r="C5" s="7" t="s">
        <v>461</v>
      </c>
      <c r="D5" s="7" t="s">
        <v>77</v>
      </c>
      <c r="E5" s="7" t="s">
        <v>78</v>
      </c>
      <c r="F5" s="7" t="s">
        <v>469</v>
      </c>
      <c r="G5" s="7" t="s">
        <v>639</v>
      </c>
      <c r="H5" s="7">
        <v>51230</v>
      </c>
      <c r="I5" s="7" t="s">
        <v>3</v>
      </c>
      <c r="J5" s="7" t="s">
        <v>368</v>
      </c>
      <c r="K5" s="10" t="s">
        <v>103</v>
      </c>
      <c r="L5" s="211" t="s">
        <v>103</v>
      </c>
      <c r="M5" s="7">
        <v>88220</v>
      </c>
      <c r="N5" s="7">
        <v>1</v>
      </c>
      <c r="O5" s="206">
        <v>88220</v>
      </c>
      <c r="P5" s="7">
        <v>0</v>
      </c>
      <c r="Q5" s="7" t="s">
        <v>640</v>
      </c>
      <c r="R5" s="210"/>
      <c r="S5" s="207">
        <v>0</v>
      </c>
      <c r="T5" s="8">
        <f t="shared" ref="T5:T49" si="0">S5</f>
        <v>0</v>
      </c>
      <c r="U5" s="7" t="str">
        <f>Q5</f>
        <v>Recommend WFC Fund</v>
      </c>
      <c r="V5" s="3"/>
      <c r="W5" s="3"/>
    </row>
    <row r="6" spans="1:23" ht="353" customHeight="1">
      <c r="A6" s="7" t="s">
        <v>468</v>
      </c>
      <c r="B6" s="7" t="s">
        <v>462</v>
      </c>
      <c r="C6" s="7" t="s">
        <v>461</v>
      </c>
      <c r="D6" s="7" t="s">
        <v>77</v>
      </c>
      <c r="E6" s="7" t="s">
        <v>78</v>
      </c>
      <c r="F6" s="7" t="s">
        <v>467</v>
      </c>
      <c r="G6" s="7" t="s">
        <v>641</v>
      </c>
      <c r="H6" s="7">
        <v>51230</v>
      </c>
      <c r="I6" s="7" t="s">
        <v>3</v>
      </c>
      <c r="J6" s="7" t="s">
        <v>368</v>
      </c>
      <c r="K6" s="10" t="s">
        <v>103</v>
      </c>
      <c r="L6" s="211" t="s">
        <v>103</v>
      </c>
      <c r="M6" s="7">
        <v>63473</v>
      </c>
      <c r="N6" s="7">
        <v>2</v>
      </c>
      <c r="O6" s="206">
        <v>126946</v>
      </c>
      <c r="P6" s="7">
        <v>0</v>
      </c>
      <c r="Q6" s="7" t="s">
        <v>355</v>
      </c>
      <c r="R6" s="210"/>
      <c r="S6" s="207">
        <v>0</v>
      </c>
      <c r="T6" s="8">
        <f t="shared" si="0"/>
        <v>0</v>
      </c>
      <c r="U6" s="5"/>
      <c r="V6" s="3"/>
      <c r="W6" s="3"/>
    </row>
    <row r="7" spans="1:23" ht="128.5" customHeight="1">
      <c r="A7" s="7" t="s">
        <v>466</v>
      </c>
      <c r="B7" s="7" t="s">
        <v>462</v>
      </c>
      <c r="C7" s="7" t="s">
        <v>461</v>
      </c>
      <c r="D7" s="7" t="s">
        <v>77</v>
      </c>
      <c r="E7" s="7" t="s">
        <v>78</v>
      </c>
      <c r="F7" s="7" t="s">
        <v>465</v>
      </c>
      <c r="G7" s="7" t="s">
        <v>464</v>
      </c>
      <c r="H7" s="7">
        <v>54100</v>
      </c>
      <c r="I7" s="7" t="s">
        <v>4</v>
      </c>
      <c r="J7" s="7" t="s">
        <v>368</v>
      </c>
      <c r="K7" s="10" t="s">
        <v>103</v>
      </c>
      <c r="L7" s="211" t="s">
        <v>103</v>
      </c>
      <c r="M7" s="7">
        <v>7750</v>
      </c>
      <c r="N7" s="7">
        <v>1</v>
      </c>
      <c r="O7" s="206">
        <v>7750</v>
      </c>
      <c r="P7" s="7">
        <v>0</v>
      </c>
      <c r="Q7" s="189">
        <v>2575</v>
      </c>
      <c r="R7" s="210"/>
      <c r="S7" s="207">
        <v>5000</v>
      </c>
      <c r="T7" s="8">
        <f t="shared" si="0"/>
        <v>5000</v>
      </c>
      <c r="U7" s="5"/>
      <c r="V7" s="3"/>
      <c r="W7" s="3"/>
    </row>
    <row r="8" spans="1:23" ht="39.5" customHeight="1">
      <c r="A8" s="7" t="s">
        <v>463</v>
      </c>
      <c r="B8" s="7" t="s">
        <v>462</v>
      </c>
      <c r="C8" s="7" t="s">
        <v>461</v>
      </c>
      <c r="D8" s="7" t="s">
        <v>77</v>
      </c>
      <c r="E8" s="7" t="s">
        <v>78</v>
      </c>
      <c r="F8" s="7" t="s">
        <v>460</v>
      </c>
      <c r="G8" s="7" t="s">
        <v>459</v>
      </c>
      <c r="H8" s="7">
        <v>54100</v>
      </c>
      <c r="I8" s="7" t="s">
        <v>4</v>
      </c>
      <c r="J8" s="7" t="s">
        <v>368</v>
      </c>
      <c r="K8" s="10" t="s">
        <v>103</v>
      </c>
      <c r="L8" s="211" t="s">
        <v>103</v>
      </c>
      <c r="M8" s="7">
        <v>1000</v>
      </c>
      <c r="N8" s="7">
        <v>1</v>
      </c>
      <c r="O8" s="206">
        <v>1000</v>
      </c>
      <c r="P8" s="7">
        <v>0</v>
      </c>
      <c r="Q8" s="7" t="s">
        <v>355</v>
      </c>
      <c r="R8" s="210"/>
      <c r="S8" s="207">
        <v>200</v>
      </c>
      <c r="T8" s="8">
        <f t="shared" si="0"/>
        <v>200</v>
      </c>
      <c r="U8" s="5"/>
      <c r="V8" s="3"/>
      <c r="W8" s="3"/>
    </row>
    <row r="9" spans="1:23" ht="76" customHeight="1">
      <c r="A9" s="7" t="s">
        <v>458</v>
      </c>
      <c r="B9" s="7" t="s">
        <v>68</v>
      </c>
      <c r="C9" s="7" t="s">
        <v>69</v>
      </c>
      <c r="D9" s="7" t="s">
        <v>68</v>
      </c>
      <c r="E9" s="7" t="s">
        <v>70</v>
      </c>
      <c r="F9" s="7" t="s">
        <v>457</v>
      </c>
      <c r="G9" s="7" t="s">
        <v>456</v>
      </c>
      <c r="H9" s="7">
        <v>55205</v>
      </c>
      <c r="I9" s="7" t="s">
        <v>4</v>
      </c>
      <c r="J9" s="7" t="s">
        <v>346</v>
      </c>
      <c r="K9" s="10" t="s">
        <v>209</v>
      </c>
      <c r="L9" s="211" t="s">
        <v>103</v>
      </c>
      <c r="M9" s="7">
        <v>28000</v>
      </c>
      <c r="N9" s="7">
        <v>1</v>
      </c>
      <c r="O9" s="206">
        <v>28000</v>
      </c>
      <c r="P9" s="7">
        <v>0</v>
      </c>
      <c r="Q9" s="189">
        <v>25000</v>
      </c>
      <c r="R9" s="210"/>
      <c r="S9" s="207">
        <v>25000</v>
      </c>
      <c r="T9" s="8">
        <f t="shared" si="0"/>
        <v>25000</v>
      </c>
      <c r="U9" s="5"/>
      <c r="V9" s="3"/>
      <c r="W9" s="3"/>
    </row>
    <row r="10" spans="1:23" ht="76" customHeight="1">
      <c r="A10" s="7" t="s">
        <v>455</v>
      </c>
      <c r="B10" s="7" t="s">
        <v>68</v>
      </c>
      <c r="C10" s="7" t="s">
        <v>69</v>
      </c>
      <c r="D10" s="7" t="s">
        <v>68</v>
      </c>
      <c r="E10" s="7" t="s">
        <v>70</v>
      </c>
      <c r="F10" s="7" t="s">
        <v>454</v>
      </c>
      <c r="G10" s="7" t="s">
        <v>453</v>
      </c>
      <c r="H10" s="7">
        <v>51310</v>
      </c>
      <c r="I10" s="7" t="s">
        <v>3</v>
      </c>
      <c r="J10" s="7" t="s">
        <v>452</v>
      </c>
      <c r="K10" s="10" t="s">
        <v>209</v>
      </c>
      <c r="L10" s="211" t="s">
        <v>103</v>
      </c>
      <c r="M10" s="7">
        <v>24998</v>
      </c>
      <c r="N10" s="7">
        <v>1</v>
      </c>
      <c r="O10" s="206">
        <v>24998</v>
      </c>
      <c r="P10" s="7">
        <v>0</v>
      </c>
      <c r="Q10" s="189">
        <v>16814</v>
      </c>
      <c r="R10" s="210"/>
      <c r="S10" s="207">
        <f>Q10</f>
        <v>16814</v>
      </c>
      <c r="T10" s="8">
        <f t="shared" si="0"/>
        <v>16814</v>
      </c>
      <c r="U10" s="5"/>
      <c r="V10" s="3"/>
      <c r="W10" s="3"/>
    </row>
    <row r="11" spans="1:23" ht="76" customHeight="1">
      <c r="A11" s="7" t="s">
        <v>451</v>
      </c>
      <c r="B11" s="7" t="s">
        <v>68</v>
      </c>
      <c r="C11" s="7" t="s">
        <v>69</v>
      </c>
      <c r="D11" s="7" t="s">
        <v>68</v>
      </c>
      <c r="E11" s="7" t="s">
        <v>70</v>
      </c>
      <c r="F11" s="7" t="s">
        <v>450</v>
      </c>
      <c r="G11" s="7" t="s">
        <v>449</v>
      </c>
      <c r="H11" s="7">
        <v>51310</v>
      </c>
      <c r="I11" s="7" t="s">
        <v>3</v>
      </c>
      <c r="J11" s="7" t="s">
        <v>417</v>
      </c>
      <c r="K11" s="10" t="s">
        <v>103</v>
      </c>
      <c r="L11" s="211" t="s">
        <v>103</v>
      </c>
      <c r="M11" s="7">
        <v>2250</v>
      </c>
      <c r="N11" s="7">
        <v>2</v>
      </c>
      <c r="O11" s="206">
        <v>4500</v>
      </c>
      <c r="P11" s="7">
        <v>0</v>
      </c>
      <c r="Q11" s="189">
        <v>7120</v>
      </c>
      <c r="R11" s="210"/>
      <c r="S11" s="207">
        <v>0</v>
      </c>
      <c r="T11" s="8">
        <f t="shared" si="0"/>
        <v>0</v>
      </c>
      <c r="U11" s="5"/>
      <c r="V11" s="3"/>
      <c r="W11" s="3"/>
    </row>
    <row r="12" spans="1:23" ht="43.5">
      <c r="A12" s="7" t="s">
        <v>448</v>
      </c>
      <c r="B12" s="7" t="s">
        <v>74</v>
      </c>
      <c r="C12" s="7" t="s">
        <v>212</v>
      </c>
      <c r="D12" s="7" t="s">
        <v>447</v>
      </c>
      <c r="E12" s="7" t="s">
        <v>446</v>
      </c>
      <c r="F12" s="7" t="s">
        <v>445</v>
      </c>
      <c r="G12" s="7" t="s">
        <v>444</v>
      </c>
      <c r="H12" s="7">
        <v>54100</v>
      </c>
      <c r="I12" s="7" t="s">
        <v>4</v>
      </c>
      <c r="J12" s="7" t="s">
        <v>368</v>
      </c>
      <c r="K12" s="10" t="s">
        <v>209</v>
      </c>
      <c r="L12" s="211" t="s">
        <v>103</v>
      </c>
      <c r="M12" s="7">
        <v>21000</v>
      </c>
      <c r="N12" s="7">
        <v>1</v>
      </c>
      <c r="O12" s="206">
        <v>21000</v>
      </c>
      <c r="P12" s="7">
        <v>0</v>
      </c>
      <c r="Q12" s="7" t="s">
        <v>355</v>
      </c>
      <c r="R12" s="210"/>
      <c r="S12" s="207">
        <v>2000</v>
      </c>
      <c r="T12" s="8">
        <f t="shared" si="0"/>
        <v>2000</v>
      </c>
      <c r="U12" s="5"/>
      <c r="V12" s="3"/>
      <c r="W12" s="3"/>
    </row>
    <row r="13" spans="1:23" ht="302.5" customHeight="1">
      <c r="A13" s="7" t="s">
        <v>443</v>
      </c>
      <c r="B13" s="7" t="s">
        <v>24</v>
      </c>
      <c r="C13" s="7" t="s">
        <v>213</v>
      </c>
      <c r="D13" s="7" t="s">
        <v>26</v>
      </c>
      <c r="E13" s="7" t="s">
        <v>27</v>
      </c>
      <c r="F13" s="7" t="s">
        <v>28</v>
      </c>
      <c r="G13" s="7" t="s">
        <v>442</v>
      </c>
      <c r="H13" s="7">
        <v>51310</v>
      </c>
      <c r="I13" s="7" t="s">
        <v>3</v>
      </c>
      <c r="J13" s="7" t="s">
        <v>346</v>
      </c>
      <c r="K13" s="10" t="s">
        <v>209</v>
      </c>
      <c r="L13" s="211" t="s">
        <v>209</v>
      </c>
      <c r="M13" s="7">
        <v>8250</v>
      </c>
      <c r="N13" s="7">
        <v>1</v>
      </c>
      <c r="O13" s="13">
        <v>8250</v>
      </c>
      <c r="P13" s="7">
        <v>0</v>
      </c>
      <c r="Q13" s="7">
        <v>0</v>
      </c>
      <c r="R13" s="210"/>
      <c r="S13" s="207">
        <v>0</v>
      </c>
      <c r="T13" s="8">
        <f t="shared" si="0"/>
        <v>0</v>
      </c>
      <c r="U13" s="5"/>
      <c r="V13" s="3"/>
      <c r="W13" s="3"/>
    </row>
    <row r="14" spans="1:23" ht="43.5">
      <c r="A14" s="7" t="s">
        <v>441</v>
      </c>
      <c r="B14" s="7" t="s">
        <v>42</v>
      </c>
      <c r="C14" s="7" t="s">
        <v>430</v>
      </c>
      <c r="D14" s="7" t="s">
        <v>43</v>
      </c>
      <c r="E14" s="7" t="s">
        <v>44</v>
      </c>
      <c r="F14" s="7" t="s">
        <v>106</v>
      </c>
      <c r="G14" s="7" t="s">
        <v>440</v>
      </c>
      <c r="H14" s="7">
        <v>51114</v>
      </c>
      <c r="I14" s="7" t="s">
        <v>3</v>
      </c>
      <c r="J14" s="7" t="s">
        <v>428</v>
      </c>
      <c r="K14" s="10" t="s">
        <v>209</v>
      </c>
      <c r="L14" s="211" t="s">
        <v>103</v>
      </c>
      <c r="M14" s="7">
        <v>26650</v>
      </c>
      <c r="N14" s="7">
        <v>1</v>
      </c>
      <c r="O14" s="206">
        <v>26650</v>
      </c>
      <c r="P14" s="7">
        <v>0</v>
      </c>
      <c r="Q14" s="189">
        <v>26650</v>
      </c>
      <c r="R14" s="210"/>
      <c r="S14" s="207">
        <v>30000</v>
      </c>
      <c r="T14" s="8">
        <f t="shared" si="0"/>
        <v>30000</v>
      </c>
      <c r="U14" s="5"/>
      <c r="V14" s="3"/>
      <c r="W14" s="3"/>
    </row>
    <row r="15" spans="1:23" ht="43.5">
      <c r="A15" s="7" t="s">
        <v>439</v>
      </c>
      <c r="B15" s="7" t="s">
        <v>42</v>
      </c>
      <c r="C15" s="7" t="s">
        <v>430</v>
      </c>
      <c r="D15" s="7" t="s">
        <v>43</v>
      </c>
      <c r="E15" s="7" t="s">
        <v>44</v>
      </c>
      <c r="F15" s="7" t="s">
        <v>108</v>
      </c>
      <c r="G15" s="7" t="s">
        <v>438</v>
      </c>
      <c r="H15" s="7">
        <v>51310</v>
      </c>
      <c r="I15" s="7" t="s">
        <v>3</v>
      </c>
      <c r="J15" s="7" t="s">
        <v>428</v>
      </c>
      <c r="K15" s="10" t="s">
        <v>209</v>
      </c>
      <c r="L15" s="211" t="s">
        <v>103</v>
      </c>
      <c r="M15" s="7">
        <v>10250</v>
      </c>
      <c r="N15" s="7">
        <v>1</v>
      </c>
      <c r="O15" s="206">
        <v>10250</v>
      </c>
      <c r="P15" s="7">
        <v>0</v>
      </c>
      <c r="Q15" s="189">
        <v>10250</v>
      </c>
      <c r="R15" s="210"/>
      <c r="S15" s="207">
        <f>Q15</f>
        <v>10250</v>
      </c>
      <c r="T15" s="8">
        <f t="shared" si="0"/>
        <v>10250</v>
      </c>
      <c r="U15" s="5"/>
      <c r="V15" s="3"/>
      <c r="W15" s="3"/>
    </row>
    <row r="16" spans="1:23" ht="43.5">
      <c r="A16" s="7" t="s">
        <v>437</v>
      </c>
      <c r="B16" s="7" t="s">
        <v>42</v>
      </c>
      <c r="C16" s="7" t="s">
        <v>430</v>
      </c>
      <c r="D16" s="7" t="s">
        <v>43</v>
      </c>
      <c r="E16" s="7" t="s">
        <v>44</v>
      </c>
      <c r="F16" s="7" t="s">
        <v>245</v>
      </c>
      <c r="G16" s="7" t="s">
        <v>246</v>
      </c>
      <c r="H16" s="7">
        <v>51114</v>
      </c>
      <c r="I16" s="7" t="s">
        <v>3</v>
      </c>
      <c r="J16" s="7" t="s">
        <v>428</v>
      </c>
      <c r="K16" s="10" t="s">
        <v>103</v>
      </c>
      <c r="L16" s="211" t="s">
        <v>209</v>
      </c>
      <c r="M16" s="7">
        <v>48576</v>
      </c>
      <c r="N16" s="7">
        <v>1</v>
      </c>
      <c r="O16" s="206">
        <v>48576</v>
      </c>
      <c r="P16" s="7">
        <v>0</v>
      </c>
      <c r="Q16" s="189">
        <v>48576</v>
      </c>
      <c r="R16" s="210"/>
      <c r="S16" s="207">
        <v>55000</v>
      </c>
      <c r="T16" s="8">
        <f t="shared" si="0"/>
        <v>55000</v>
      </c>
      <c r="U16" s="5"/>
      <c r="V16" s="3"/>
      <c r="W16" s="3"/>
    </row>
    <row r="17" spans="1:23" ht="43.5">
      <c r="A17" s="7" t="s">
        <v>436</v>
      </c>
      <c r="B17" s="7" t="s">
        <v>42</v>
      </c>
      <c r="C17" s="7" t="s">
        <v>901</v>
      </c>
      <c r="D17" s="7" t="s">
        <v>43</v>
      </c>
      <c r="E17" s="7" t="s">
        <v>44</v>
      </c>
      <c r="F17" s="7" t="s">
        <v>317</v>
      </c>
      <c r="G17" s="7" t="s">
        <v>435</v>
      </c>
      <c r="H17" s="7">
        <v>51230</v>
      </c>
      <c r="I17" s="7" t="s">
        <v>3</v>
      </c>
      <c r="J17" s="7" t="s">
        <v>428</v>
      </c>
      <c r="K17" s="10" t="s">
        <v>103</v>
      </c>
      <c r="L17" s="211" t="s">
        <v>103</v>
      </c>
      <c r="M17" s="7">
        <v>42211</v>
      </c>
      <c r="N17" s="7">
        <v>1</v>
      </c>
      <c r="O17" s="206">
        <v>42211</v>
      </c>
      <c r="P17" s="7">
        <v>0</v>
      </c>
      <c r="Q17" s="7" t="s">
        <v>355</v>
      </c>
      <c r="R17" s="210"/>
      <c r="S17" s="207">
        <v>0</v>
      </c>
      <c r="T17" s="8">
        <f t="shared" si="0"/>
        <v>0</v>
      </c>
      <c r="U17" s="5" t="s">
        <v>434</v>
      </c>
      <c r="V17" s="3"/>
      <c r="W17" s="3"/>
    </row>
    <row r="18" spans="1:23" ht="43.5">
      <c r="A18" s="7" t="s">
        <v>433</v>
      </c>
      <c r="B18" s="7" t="s">
        <v>42</v>
      </c>
      <c r="C18" s="7" t="s">
        <v>430</v>
      </c>
      <c r="D18" s="7" t="s">
        <v>43</v>
      </c>
      <c r="E18" s="7" t="s">
        <v>44</v>
      </c>
      <c r="F18" s="7" t="s">
        <v>247</v>
      </c>
      <c r="G18" s="7" t="s">
        <v>432</v>
      </c>
      <c r="H18" s="7">
        <v>53550</v>
      </c>
      <c r="I18" s="7" t="s">
        <v>4</v>
      </c>
      <c r="J18" s="7" t="s">
        <v>428</v>
      </c>
      <c r="K18" s="10" t="s">
        <v>103</v>
      </c>
      <c r="L18" s="211" t="s">
        <v>209</v>
      </c>
      <c r="M18" s="7">
        <v>2500</v>
      </c>
      <c r="N18" s="7">
        <v>1</v>
      </c>
      <c r="O18" s="206">
        <v>2500</v>
      </c>
      <c r="P18" s="7">
        <v>0</v>
      </c>
      <c r="Q18" s="189">
        <v>2500</v>
      </c>
      <c r="R18" s="210"/>
      <c r="S18" s="207">
        <v>2500</v>
      </c>
      <c r="T18" s="8">
        <f t="shared" si="0"/>
        <v>2500</v>
      </c>
      <c r="U18" s="5"/>
      <c r="V18" s="3"/>
      <c r="W18" s="3"/>
    </row>
    <row r="19" spans="1:23" ht="43.5">
      <c r="A19" s="7" t="s">
        <v>431</v>
      </c>
      <c r="B19" s="7" t="s">
        <v>42</v>
      </c>
      <c r="C19" s="7" t="s">
        <v>430</v>
      </c>
      <c r="D19" s="7" t="s">
        <v>43</v>
      </c>
      <c r="E19" s="7" t="s">
        <v>44</v>
      </c>
      <c r="F19" s="7" t="s">
        <v>107</v>
      </c>
      <c r="G19" s="7" t="s">
        <v>429</v>
      </c>
      <c r="H19" s="7">
        <v>51310</v>
      </c>
      <c r="I19" s="7" t="s">
        <v>3</v>
      </c>
      <c r="J19" s="7" t="s">
        <v>428</v>
      </c>
      <c r="K19" s="10" t="s">
        <v>209</v>
      </c>
      <c r="L19" s="211" t="s">
        <v>103</v>
      </c>
      <c r="M19" s="7">
        <v>30000</v>
      </c>
      <c r="N19" s="7">
        <v>1</v>
      </c>
      <c r="O19" s="206">
        <v>30000</v>
      </c>
      <c r="P19" s="5">
        <v>0</v>
      </c>
      <c r="Q19" s="213">
        <v>30000</v>
      </c>
      <c r="R19" s="212"/>
      <c r="S19" s="207">
        <v>35000</v>
      </c>
      <c r="T19" s="8">
        <f t="shared" si="0"/>
        <v>35000</v>
      </c>
      <c r="U19" s="186"/>
      <c r="V19" s="3"/>
      <c r="W19" s="3"/>
    </row>
    <row r="20" spans="1:23" ht="116">
      <c r="A20" s="7" t="s">
        <v>427</v>
      </c>
      <c r="B20" s="7" t="s">
        <v>48</v>
      </c>
      <c r="C20" s="7" t="s">
        <v>425</v>
      </c>
      <c r="D20" s="7" t="s">
        <v>49</v>
      </c>
      <c r="E20" s="7" t="s">
        <v>50</v>
      </c>
      <c r="F20" s="7" t="s">
        <v>220</v>
      </c>
      <c r="G20" s="7" t="s">
        <v>221</v>
      </c>
      <c r="H20" s="7">
        <v>51310</v>
      </c>
      <c r="I20" s="7" t="s">
        <v>3</v>
      </c>
      <c r="J20" s="7" t="s">
        <v>346</v>
      </c>
      <c r="K20" s="10" t="s">
        <v>209</v>
      </c>
      <c r="L20" s="211" t="s">
        <v>103</v>
      </c>
      <c r="M20" s="7">
        <v>15000</v>
      </c>
      <c r="N20" s="7">
        <v>4</v>
      </c>
      <c r="O20" s="206">
        <v>60000</v>
      </c>
      <c r="P20" s="7">
        <v>0</v>
      </c>
      <c r="Q20" s="7" t="s">
        <v>422</v>
      </c>
      <c r="R20" s="210"/>
      <c r="S20" s="207">
        <v>0</v>
      </c>
      <c r="T20" s="8">
        <f t="shared" si="0"/>
        <v>0</v>
      </c>
      <c r="U20" s="5" t="s">
        <v>394</v>
      </c>
      <c r="V20" s="3"/>
      <c r="W20" s="3"/>
    </row>
    <row r="21" spans="1:23" ht="129.5" customHeight="1">
      <c r="A21" s="7" t="s">
        <v>426</v>
      </c>
      <c r="B21" s="7" t="s">
        <v>48</v>
      </c>
      <c r="C21" s="7" t="s">
        <v>425</v>
      </c>
      <c r="D21" s="7" t="s">
        <v>51</v>
      </c>
      <c r="E21" s="7" t="s">
        <v>52</v>
      </c>
      <c r="F21" s="7" t="s">
        <v>424</v>
      </c>
      <c r="G21" s="7" t="s">
        <v>423</v>
      </c>
      <c r="H21" s="7">
        <v>51310</v>
      </c>
      <c r="I21" s="7" t="s">
        <v>3</v>
      </c>
      <c r="J21" s="7" t="s">
        <v>346</v>
      </c>
      <c r="K21" s="10" t="s">
        <v>209</v>
      </c>
      <c r="L21" s="211" t="s">
        <v>103</v>
      </c>
      <c r="M21" s="7">
        <v>22500</v>
      </c>
      <c r="N21" s="7">
        <v>1</v>
      </c>
      <c r="O21" s="206">
        <v>22500</v>
      </c>
      <c r="P21" s="7">
        <v>0</v>
      </c>
      <c r="Q21" s="7" t="s">
        <v>422</v>
      </c>
      <c r="R21" s="210"/>
      <c r="S21" s="207">
        <v>22500</v>
      </c>
      <c r="T21" s="8">
        <f t="shared" si="0"/>
        <v>22500</v>
      </c>
      <c r="U21" s="5"/>
      <c r="V21" s="3"/>
      <c r="W21" s="3"/>
    </row>
    <row r="22" spans="1:23" ht="29">
      <c r="A22" s="7" t="s">
        <v>421</v>
      </c>
      <c r="B22" s="7" t="s">
        <v>71</v>
      </c>
      <c r="C22" s="7" t="s">
        <v>214</v>
      </c>
      <c r="D22" s="7" t="s">
        <v>72</v>
      </c>
      <c r="E22" s="7" t="s">
        <v>73</v>
      </c>
      <c r="F22" s="7" t="s">
        <v>215</v>
      </c>
      <c r="G22" s="7" t="s">
        <v>420</v>
      </c>
      <c r="H22" s="7">
        <v>51230</v>
      </c>
      <c r="I22" s="7" t="s">
        <v>3</v>
      </c>
      <c r="J22" s="7" t="s">
        <v>346</v>
      </c>
      <c r="K22" s="10" t="s">
        <v>103</v>
      </c>
      <c r="L22" s="211" t="s">
        <v>103</v>
      </c>
      <c r="M22" s="7">
        <v>98000</v>
      </c>
      <c r="N22" s="7">
        <v>1</v>
      </c>
      <c r="O22" s="206">
        <v>98000</v>
      </c>
      <c r="P22" s="7">
        <v>0</v>
      </c>
      <c r="Q22" s="7" t="s">
        <v>419</v>
      </c>
      <c r="R22" s="210"/>
      <c r="S22" s="207">
        <v>0</v>
      </c>
      <c r="T22" s="8">
        <f t="shared" si="0"/>
        <v>0</v>
      </c>
      <c r="U22" s="5"/>
      <c r="V22" s="3"/>
      <c r="W22" s="3"/>
    </row>
    <row r="23" spans="1:23" ht="43.5">
      <c r="A23" s="7" t="s">
        <v>418</v>
      </c>
      <c r="B23" s="7" t="s">
        <v>71</v>
      </c>
      <c r="C23" s="7" t="s">
        <v>214</v>
      </c>
      <c r="D23" s="7" t="s">
        <v>216</v>
      </c>
      <c r="E23" s="7" t="s">
        <v>217</v>
      </c>
      <c r="F23" s="7" t="s">
        <v>218</v>
      </c>
      <c r="G23" s="7" t="s">
        <v>219</v>
      </c>
      <c r="H23" s="7">
        <v>59835</v>
      </c>
      <c r="I23" s="7" t="s">
        <v>3</v>
      </c>
      <c r="J23" s="7" t="s">
        <v>417</v>
      </c>
      <c r="K23" s="10" t="s">
        <v>103</v>
      </c>
      <c r="L23" s="211" t="s">
        <v>103</v>
      </c>
      <c r="M23" s="7">
        <v>500</v>
      </c>
      <c r="N23" s="7">
        <v>2</v>
      </c>
      <c r="O23" s="206">
        <v>1000</v>
      </c>
      <c r="P23" s="7">
        <v>0</v>
      </c>
      <c r="Q23" s="7"/>
      <c r="R23" s="210"/>
      <c r="S23" s="207">
        <v>1000</v>
      </c>
      <c r="T23" s="8">
        <f t="shared" si="0"/>
        <v>1000</v>
      </c>
      <c r="U23" s="5"/>
      <c r="V23" s="3"/>
      <c r="W23" s="3"/>
    </row>
    <row r="24" spans="1:23" ht="43.5">
      <c r="A24" s="7" t="s">
        <v>416</v>
      </c>
      <c r="B24" s="7" t="s">
        <v>408</v>
      </c>
      <c r="C24" s="7" t="s">
        <v>407</v>
      </c>
      <c r="D24" s="7" t="s">
        <v>415</v>
      </c>
      <c r="E24" s="7" t="s">
        <v>414</v>
      </c>
      <c r="F24" s="7" t="s">
        <v>413</v>
      </c>
      <c r="G24" s="7" t="s">
        <v>412</v>
      </c>
      <c r="H24" s="7">
        <v>54110</v>
      </c>
      <c r="I24" s="7" t="s">
        <v>4</v>
      </c>
      <c r="J24" s="7" t="s">
        <v>370</v>
      </c>
      <c r="K24" s="10" t="s">
        <v>103</v>
      </c>
      <c r="L24" s="211" t="s">
        <v>103</v>
      </c>
      <c r="M24" s="7">
        <v>200</v>
      </c>
      <c r="N24" s="7">
        <v>25</v>
      </c>
      <c r="O24" s="206">
        <v>5000</v>
      </c>
      <c r="P24" s="7">
        <v>0</v>
      </c>
      <c r="Q24" s="7" t="s">
        <v>355</v>
      </c>
      <c r="R24" s="210"/>
      <c r="S24" s="207">
        <v>0</v>
      </c>
      <c r="T24" s="8">
        <f t="shared" si="0"/>
        <v>0</v>
      </c>
      <c r="U24" s="5"/>
      <c r="V24" s="3"/>
      <c r="W24" s="3"/>
    </row>
    <row r="25" spans="1:23" ht="58">
      <c r="A25" s="7" t="s">
        <v>411</v>
      </c>
      <c r="B25" s="7" t="s">
        <v>408</v>
      </c>
      <c r="C25" s="7" t="s">
        <v>407</v>
      </c>
      <c r="D25" s="7" t="s">
        <v>406</v>
      </c>
      <c r="E25" s="7" t="s">
        <v>405</v>
      </c>
      <c r="F25" s="7" t="s">
        <v>410</v>
      </c>
      <c r="G25" s="7" t="s">
        <v>642</v>
      </c>
      <c r="H25" s="7">
        <v>51310</v>
      </c>
      <c r="I25" s="7" t="s">
        <v>3</v>
      </c>
      <c r="J25" s="7" t="s">
        <v>370</v>
      </c>
      <c r="K25" s="10" t="s">
        <v>103</v>
      </c>
      <c r="L25" s="211" t="s">
        <v>103</v>
      </c>
      <c r="M25" s="7">
        <v>35000</v>
      </c>
      <c r="N25" s="7">
        <v>1</v>
      </c>
      <c r="O25" s="206">
        <v>35000</v>
      </c>
      <c r="P25" s="7">
        <v>0</v>
      </c>
      <c r="Q25" s="7" t="s">
        <v>355</v>
      </c>
      <c r="R25" s="210"/>
      <c r="S25" s="207">
        <v>0</v>
      </c>
      <c r="T25" s="8">
        <f t="shared" si="0"/>
        <v>0</v>
      </c>
      <c r="U25" s="5"/>
      <c r="V25" s="3"/>
      <c r="W25" s="3"/>
    </row>
    <row r="26" spans="1:23" ht="43.5">
      <c r="A26" s="7" t="s">
        <v>409</v>
      </c>
      <c r="B26" s="7" t="s">
        <v>408</v>
      </c>
      <c r="C26" s="7" t="s">
        <v>407</v>
      </c>
      <c r="D26" s="7" t="s">
        <v>406</v>
      </c>
      <c r="E26" s="7" t="s">
        <v>405</v>
      </c>
      <c r="F26" s="7" t="s">
        <v>404</v>
      </c>
      <c r="G26" s="7" t="s">
        <v>403</v>
      </c>
      <c r="H26" s="7">
        <v>54100</v>
      </c>
      <c r="I26" s="7" t="s">
        <v>4</v>
      </c>
      <c r="J26" s="7" t="s">
        <v>370</v>
      </c>
      <c r="K26" s="10" t="s">
        <v>103</v>
      </c>
      <c r="L26" s="211" t="s">
        <v>103</v>
      </c>
      <c r="M26" s="7">
        <v>21</v>
      </c>
      <c r="N26" s="7">
        <v>100</v>
      </c>
      <c r="O26" s="206">
        <v>2100</v>
      </c>
      <c r="P26" s="7">
        <v>0</v>
      </c>
      <c r="Q26" s="7" t="s">
        <v>355</v>
      </c>
      <c r="R26" s="210"/>
      <c r="S26" s="207">
        <v>2000</v>
      </c>
      <c r="T26" s="8">
        <f t="shared" si="0"/>
        <v>2000</v>
      </c>
      <c r="U26" s="5"/>
      <c r="V26" s="3"/>
      <c r="W26" s="3"/>
    </row>
    <row r="27" spans="1:23" ht="43.5">
      <c r="A27" s="7" t="s">
        <v>402</v>
      </c>
      <c r="B27" s="7" t="s">
        <v>29</v>
      </c>
      <c r="C27" s="7" t="s">
        <v>30</v>
      </c>
      <c r="D27" s="7" t="s">
        <v>109</v>
      </c>
      <c r="E27" s="7" t="s">
        <v>110</v>
      </c>
      <c r="F27" s="7" t="s">
        <v>224</v>
      </c>
      <c r="G27" s="7" t="s">
        <v>401</v>
      </c>
      <c r="H27" s="7">
        <v>53920</v>
      </c>
      <c r="I27" s="7" t="s">
        <v>4</v>
      </c>
      <c r="J27" s="7" t="s">
        <v>346</v>
      </c>
      <c r="K27" s="10" t="s">
        <v>103</v>
      </c>
      <c r="L27" s="211" t="s">
        <v>103</v>
      </c>
      <c r="M27" s="7">
        <v>200</v>
      </c>
      <c r="N27" s="7">
        <v>1</v>
      </c>
      <c r="O27" s="206">
        <v>200</v>
      </c>
      <c r="P27" s="7">
        <v>0</v>
      </c>
      <c r="Q27" s="7" t="s">
        <v>398</v>
      </c>
      <c r="R27" s="210"/>
      <c r="S27" s="207">
        <v>0</v>
      </c>
      <c r="T27" s="8">
        <f t="shared" si="0"/>
        <v>0</v>
      </c>
      <c r="U27" s="5"/>
      <c r="V27" s="3"/>
      <c r="W27" s="3"/>
    </row>
    <row r="28" spans="1:23" ht="43.5">
      <c r="A28" s="7" t="s">
        <v>400</v>
      </c>
      <c r="B28" s="7" t="s">
        <v>29</v>
      </c>
      <c r="C28" s="7" t="s">
        <v>30</v>
      </c>
      <c r="D28" s="7" t="s">
        <v>109</v>
      </c>
      <c r="E28" s="7" t="s">
        <v>110</v>
      </c>
      <c r="F28" s="7" t="s">
        <v>225</v>
      </c>
      <c r="G28" s="7" t="s">
        <v>399</v>
      </c>
      <c r="H28" s="7">
        <v>54110</v>
      </c>
      <c r="I28" s="7" t="s">
        <v>4</v>
      </c>
      <c r="J28" s="7" t="s">
        <v>346</v>
      </c>
      <c r="K28" s="10" t="s">
        <v>103</v>
      </c>
      <c r="L28" s="211" t="s">
        <v>103</v>
      </c>
      <c r="M28" s="7">
        <v>1200</v>
      </c>
      <c r="N28" s="7">
        <v>1</v>
      </c>
      <c r="O28" s="206">
        <v>1200</v>
      </c>
      <c r="P28" s="7">
        <v>0</v>
      </c>
      <c r="Q28" s="7" t="s">
        <v>398</v>
      </c>
      <c r="R28" s="210"/>
      <c r="S28" s="207">
        <v>0</v>
      </c>
      <c r="T28" s="8">
        <f t="shared" si="0"/>
        <v>0</v>
      </c>
      <c r="U28" s="5"/>
      <c r="V28" s="3"/>
      <c r="W28" s="3"/>
    </row>
    <row r="29" spans="1:23" ht="54" customHeight="1">
      <c r="A29" s="7" t="s">
        <v>397</v>
      </c>
      <c r="B29" s="7" t="s">
        <v>29</v>
      </c>
      <c r="C29" s="7" t="s">
        <v>30</v>
      </c>
      <c r="D29" s="7" t="s">
        <v>31</v>
      </c>
      <c r="E29" s="7" t="s">
        <v>32</v>
      </c>
      <c r="F29" s="7" t="s">
        <v>33</v>
      </c>
      <c r="G29" s="7" t="s">
        <v>396</v>
      </c>
      <c r="H29" s="7">
        <v>51310</v>
      </c>
      <c r="I29" s="7" t="s">
        <v>3</v>
      </c>
      <c r="J29" s="7" t="s">
        <v>346</v>
      </c>
      <c r="K29" s="10" t="s">
        <v>103</v>
      </c>
      <c r="L29" s="211" t="s">
        <v>103</v>
      </c>
      <c r="M29" s="7">
        <v>16000</v>
      </c>
      <c r="N29" s="7">
        <v>1</v>
      </c>
      <c r="O29" s="206">
        <v>16000</v>
      </c>
      <c r="P29" s="7">
        <v>0</v>
      </c>
      <c r="Q29" s="189">
        <v>16000</v>
      </c>
      <c r="R29" s="210"/>
      <c r="S29" s="207">
        <v>16000</v>
      </c>
      <c r="T29" s="8">
        <f t="shared" si="0"/>
        <v>16000</v>
      </c>
      <c r="U29" s="5"/>
      <c r="V29" s="3"/>
      <c r="W29" s="3"/>
    </row>
    <row r="30" spans="1:23" ht="76" customHeight="1">
      <c r="A30" s="7" t="s">
        <v>395</v>
      </c>
      <c r="B30" s="7" t="s">
        <v>29</v>
      </c>
      <c r="C30" s="7" t="s">
        <v>30</v>
      </c>
      <c r="D30" s="7" t="s">
        <v>31</v>
      </c>
      <c r="E30" s="7" t="s">
        <v>32</v>
      </c>
      <c r="F30" s="7" t="s">
        <v>222</v>
      </c>
      <c r="G30" s="7" t="s">
        <v>223</v>
      </c>
      <c r="H30" s="7">
        <v>51310</v>
      </c>
      <c r="I30" s="7" t="s">
        <v>3</v>
      </c>
      <c r="J30" s="7" t="s">
        <v>346</v>
      </c>
      <c r="K30" s="10" t="s">
        <v>103</v>
      </c>
      <c r="L30" s="211" t="s">
        <v>103</v>
      </c>
      <c r="M30" s="7">
        <v>10000</v>
      </c>
      <c r="N30" s="7">
        <v>1</v>
      </c>
      <c r="O30" s="206">
        <v>10000</v>
      </c>
      <c r="P30" s="7">
        <v>0</v>
      </c>
      <c r="Q30" s="189">
        <v>10000</v>
      </c>
      <c r="R30" s="210"/>
      <c r="S30" s="207">
        <v>0</v>
      </c>
      <c r="T30" s="8">
        <f t="shared" si="0"/>
        <v>0</v>
      </c>
      <c r="U30" s="5" t="s">
        <v>394</v>
      </c>
      <c r="V30" s="3"/>
      <c r="W30" s="3"/>
    </row>
    <row r="31" spans="1:23" ht="87">
      <c r="A31" s="7" t="s">
        <v>393</v>
      </c>
      <c r="B31" s="7" t="s">
        <v>79</v>
      </c>
      <c r="C31" s="7" t="s">
        <v>80</v>
      </c>
      <c r="D31" s="7" t="s">
        <v>81</v>
      </c>
      <c r="E31" s="7" t="s">
        <v>82</v>
      </c>
      <c r="F31" s="7" t="s">
        <v>226</v>
      </c>
      <c r="G31" s="7" t="s">
        <v>643</v>
      </c>
      <c r="H31" s="7">
        <v>53600</v>
      </c>
      <c r="I31" s="7" t="s">
        <v>4</v>
      </c>
      <c r="J31" s="7" t="s">
        <v>392</v>
      </c>
      <c r="K31" s="10" t="s">
        <v>209</v>
      </c>
      <c r="L31" s="211" t="s">
        <v>209</v>
      </c>
      <c r="M31" s="7">
        <v>200000</v>
      </c>
      <c r="N31" s="7">
        <v>1</v>
      </c>
      <c r="O31" s="206">
        <v>200000</v>
      </c>
      <c r="P31" s="7">
        <v>0</v>
      </c>
      <c r="Q31" s="7" t="s">
        <v>391</v>
      </c>
      <c r="R31" s="210"/>
      <c r="S31" s="207"/>
      <c r="T31" s="8">
        <f t="shared" si="0"/>
        <v>0</v>
      </c>
      <c r="U31" s="5"/>
      <c r="V31" s="3"/>
      <c r="W31" s="3"/>
    </row>
    <row r="32" spans="1:23" ht="29">
      <c r="A32" s="7" t="s">
        <v>390</v>
      </c>
      <c r="B32" s="7" t="s">
        <v>251</v>
      </c>
      <c r="C32" s="7" t="s">
        <v>240</v>
      </c>
      <c r="D32" s="7" t="s">
        <v>251</v>
      </c>
      <c r="E32" s="7" t="s">
        <v>252</v>
      </c>
      <c r="F32" s="7" t="s">
        <v>389</v>
      </c>
      <c r="G32" s="7" t="s">
        <v>388</v>
      </c>
      <c r="H32" s="7">
        <v>53210</v>
      </c>
      <c r="I32" s="7" t="s">
        <v>4</v>
      </c>
      <c r="J32" s="7" t="s">
        <v>346</v>
      </c>
      <c r="K32" s="10" t="s">
        <v>103</v>
      </c>
      <c r="L32" s="211" t="s">
        <v>209</v>
      </c>
      <c r="M32" s="7">
        <v>3000</v>
      </c>
      <c r="N32" s="7">
        <v>1</v>
      </c>
      <c r="O32" s="206">
        <v>3000</v>
      </c>
      <c r="P32" s="7">
        <v>0</v>
      </c>
      <c r="Q32" s="7" t="s">
        <v>355</v>
      </c>
      <c r="R32" s="210"/>
      <c r="S32" s="207">
        <v>0</v>
      </c>
      <c r="T32" s="8">
        <f t="shared" si="0"/>
        <v>0</v>
      </c>
      <c r="U32" s="7" t="s">
        <v>387</v>
      </c>
      <c r="V32" s="3"/>
      <c r="W32" s="3"/>
    </row>
    <row r="33" spans="1:23" ht="137" customHeight="1">
      <c r="A33" s="7" t="s">
        <v>386</v>
      </c>
      <c r="B33" s="7" t="s">
        <v>115</v>
      </c>
      <c r="C33" s="7" t="s">
        <v>116</v>
      </c>
      <c r="D33" s="7" t="s">
        <v>117</v>
      </c>
      <c r="E33" s="7" t="s">
        <v>118</v>
      </c>
      <c r="F33" s="7" t="s">
        <v>385</v>
      </c>
      <c r="G33" s="7" t="s">
        <v>384</v>
      </c>
      <c r="H33" s="7">
        <v>54110</v>
      </c>
      <c r="I33" s="7" t="s">
        <v>3</v>
      </c>
      <c r="J33" s="7" t="s">
        <v>346</v>
      </c>
      <c r="K33" s="10" t="s">
        <v>209</v>
      </c>
      <c r="L33" s="211" t="s">
        <v>209</v>
      </c>
      <c r="M33" s="7">
        <v>3000</v>
      </c>
      <c r="N33" s="7">
        <v>1</v>
      </c>
      <c r="O33" s="206">
        <v>3000</v>
      </c>
      <c r="P33" s="7">
        <v>0</v>
      </c>
      <c r="Q33" s="7">
        <v>3000</v>
      </c>
      <c r="R33" s="210"/>
      <c r="S33" s="207">
        <v>3000</v>
      </c>
      <c r="T33" s="8">
        <f t="shared" si="0"/>
        <v>3000</v>
      </c>
      <c r="U33" s="5"/>
      <c r="V33" s="3"/>
      <c r="W33" s="3"/>
    </row>
    <row r="34" spans="1:23" ht="174">
      <c r="A34" s="7" t="s">
        <v>383</v>
      </c>
      <c r="B34" s="7" t="s">
        <v>115</v>
      </c>
      <c r="C34" s="7" t="s">
        <v>116</v>
      </c>
      <c r="D34" s="7" t="s">
        <v>117</v>
      </c>
      <c r="E34" s="7" t="s">
        <v>118</v>
      </c>
      <c r="F34" s="7" t="s">
        <v>382</v>
      </c>
      <c r="G34" s="7" t="s">
        <v>381</v>
      </c>
      <c r="H34" s="7">
        <v>53210</v>
      </c>
      <c r="I34" s="7" t="s">
        <v>3</v>
      </c>
      <c r="J34" s="7" t="s">
        <v>370</v>
      </c>
      <c r="K34" s="10" t="s">
        <v>209</v>
      </c>
      <c r="L34" s="211" t="s">
        <v>103</v>
      </c>
      <c r="M34" s="7">
        <v>750</v>
      </c>
      <c r="N34" s="7">
        <v>1</v>
      </c>
      <c r="O34" s="206">
        <v>750</v>
      </c>
      <c r="P34" s="7">
        <v>0</v>
      </c>
      <c r="Q34" s="7" t="s">
        <v>355</v>
      </c>
      <c r="R34" s="210"/>
      <c r="S34" s="207">
        <v>750</v>
      </c>
      <c r="T34" s="8">
        <f t="shared" si="0"/>
        <v>750</v>
      </c>
      <c r="U34" s="5"/>
      <c r="V34" s="3"/>
      <c r="W34" s="3"/>
    </row>
    <row r="35" spans="1:23" ht="75.5" customHeight="1">
      <c r="A35" s="7" t="s">
        <v>380</v>
      </c>
      <c r="B35" s="7" t="s">
        <v>115</v>
      </c>
      <c r="C35" s="7" t="s">
        <v>116</v>
      </c>
      <c r="D35" s="7" t="s">
        <v>117</v>
      </c>
      <c r="E35" s="7" t="s">
        <v>118</v>
      </c>
      <c r="F35" s="7" t="s">
        <v>379</v>
      </c>
      <c r="G35" s="7" t="s">
        <v>378</v>
      </c>
      <c r="H35" s="7">
        <v>54110</v>
      </c>
      <c r="I35" s="7" t="s">
        <v>4</v>
      </c>
      <c r="J35" s="7" t="s">
        <v>377</v>
      </c>
      <c r="K35" s="10" t="s">
        <v>209</v>
      </c>
      <c r="L35" s="211" t="s">
        <v>209</v>
      </c>
      <c r="M35" s="7">
        <v>2000</v>
      </c>
      <c r="N35" s="7">
        <v>1</v>
      </c>
      <c r="O35" s="206">
        <v>2000</v>
      </c>
      <c r="P35" s="7">
        <v>0</v>
      </c>
      <c r="Q35" s="7" t="s">
        <v>355</v>
      </c>
      <c r="R35" s="210"/>
      <c r="S35" s="207">
        <v>2000</v>
      </c>
      <c r="T35" s="8">
        <f t="shared" si="0"/>
        <v>2000</v>
      </c>
      <c r="U35" s="5"/>
      <c r="V35" s="3"/>
      <c r="W35" s="3"/>
    </row>
    <row r="36" spans="1:23" ht="116" customHeight="1">
      <c r="A36" s="7" t="s">
        <v>376</v>
      </c>
      <c r="B36" s="7" t="s">
        <v>115</v>
      </c>
      <c r="C36" s="7" t="s">
        <v>116</v>
      </c>
      <c r="D36" s="7" t="s">
        <v>117</v>
      </c>
      <c r="E36" s="7" t="s">
        <v>118</v>
      </c>
      <c r="F36" s="7" t="s">
        <v>375</v>
      </c>
      <c r="G36" s="7" t="s">
        <v>374</v>
      </c>
      <c r="H36" s="7">
        <v>51310</v>
      </c>
      <c r="I36" s="7" t="s">
        <v>3</v>
      </c>
      <c r="J36" s="7" t="s">
        <v>370</v>
      </c>
      <c r="K36" s="10" t="s">
        <v>209</v>
      </c>
      <c r="L36" s="211" t="s">
        <v>103</v>
      </c>
      <c r="M36" s="7">
        <v>750</v>
      </c>
      <c r="N36" s="7">
        <v>1</v>
      </c>
      <c r="O36" s="206">
        <v>750</v>
      </c>
      <c r="P36" s="7">
        <v>0</v>
      </c>
      <c r="Q36" s="7" t="s">
        <v>355</v>
      </c>
      <c r="R36" s="210"/>
      <c r="S36" s="207">
        <v>0</v>
      </c>
      <c r="T36" s="8">
        <f t="shared" si="0"/>
        <v>0</v>
      </c>
      <c r="U36" s="5"/>
      <c r="V36" s="3"/>
      <c r="W36" s="3"/>
    </row>
    <row r="37" spans="1:23" ht="53" customHeight="1">
      <c r="A37" s="7" t="s">
        <v>373</v>
      </c>
      <c r="B37" s="7" t="s">
        <v>115</v>
      </c>
      <c r="C37" s="7" t="s">
        <v>116</v>
      </c>
      <c r="D37" s="7" t="s">
        <v>117</v>
      </c>
      <c r="E37" s="7" t="s">
        <v>118</v>
      </c>
      <c r="F37" s="7" t="s">
        <v>372</v>
      </c>
      <c r="G37" s="7" t="s">
        <v>371</v>
      </c>
      <c r="H37" s="7">
        <v>51310</v>
      </c>
      <c r="I37" s="7" t="s">
        <v>3</v>
      </c>
      <c r="J37" s="7" t="s">
        <v>370</v>
      </c>
      <c r="K37" s="10" t="s">
        <v>209</v>
      </c>
      <c r="L37" s="211" t="s">
        <v>103</v>
      </c>
      <c r="M37" s="7">
        <v>1500</v>
      </c>
      <c r="N37" s="7">
        <v>1</v>
      </c>
      <c r="O37" s="206">
        <v>1500</v>
      </c>
      <c r="P37" s="7">
        <v>0</v>
      </c>
      <c r="Q37" s="7" t="s">
        <v>355</v>
      </c>
      <c r="R37" s="210"/>
      <c r="S37" s="207">
        <v>1500</v>
      </c>
      <c r="T37" s="8">
        <f t="shared" si="0"/>
        <v>1500</v>
      </c>
      <c r="U37" s="5"/>
      <c r="V37" s="3"/>
      <c r="W37" s="3"/>
    </row>
    <row r="38" spans="1:23" s="4" customFormat="1" ht="43.5">
      <c r="A38" s="7" t="s">
        <v>369</v>
      </c>
      <c r="B38" s="7" t="s">
        <v>12</v>
      </c>
      <c r="C38" s="7" t="s">
        <v>13</v>
      </c>
      <c r="D38" s="7" t="s">
        <v>14</v>
      </c>
      <c r="E38" s="7" t="s">
        <v>15</v>
      </c>
      <c r="F38" s="7" t="s">
        <v>237</v>
      </c>
      <c r="G38" s="7" t="s">
        <v>238</v>
      </c>
      <c r="H38" s="7">
        <v>51310</v>
      </c>
      <c r="I38" s="7" t="s">
        <v>3</v>
      </c>
      <c r="J38" s="7" t="s">
        <v>368</v>
      </c>
      <c r="K38" s="7" t="s">
        <v>103</v>
      </c>
      <c r="L38" s="7" t="s">
        <v>103</v>
      </c>
      <c r="M38" s="7">
        <v>30000</v>
      </c>
      <c r="N38" s="7">
        <v>1</v>
      </c>
      <c r="O38" s="7">
        <v>30000</v>
      </c>
      <c r="P38" s="7">
        <v>0</v>
      </c>
      <c r="Q38" s="7"/>
      <c r="R38" s="7"/>
      <c r="S38" s="206">
        <v>20000</v>
      </c>
      <c r="T38" s="8">
        <f t="shared" si="0"/>
        <v>20000</v>
      </c>
      <c r="U38" s="7"/>
    </row>
    <row r="39" spans="1:23" s="4" customFormat="1" ht="43.5">
      <c r="A39" s="7" t="s">
        <v>367</v>
      </c>
      <c r="B39" s="7" t="s">
        <v>12</v>
      </c>
      <c r="C39" s="7" t="s">
        <v>13</v>
      </c>
      <c r="D39" s="7" t="s">
        <v>14</v>
      </c>
      <c r="E39" s="7" t="s">
        <v>15</v>
      </c>
      <c r="F39" s="7" t="s">
        <v>227</v>
      </c>
      <c r="G39" s="7" t="s">
        <v>228</v>
      </c>
      <c r="H39" s="7">
        <v>51310</v>
      </c>
      <c r="I39" s="7" t="s">
        <v>3</v>
      </c>
      <c r="J39" s="7" t="s">
        <v>346</v>
      </c>
      <c r="K39" s="7" t="s">
        <v>103</v>
      </c>
      <c r="L39" s="7" t="s">
        <v>103</v>
      </c>
      <c r="M39" s="7">
        <v>5000</v>
      </c>
      <c r="N39" s="7">
        <v>1</v>
      </c>
      <c r="O39" s="7">
        <v>5000</v>
      </c>
      <c r="P39" s="7">
        <v>0</v>
      </c>
      <c r="Q39" s="13">
        <v>5000</v>
      </c>
      <c r="R39" s="7"/>
      <c r="S39" s="206">
        <v>5000</v>
      </c>
      <c r="T39" s="8">
        <f t="shared" si="0"/>
        <v>5000</v>
      </c>
      <c r="U39" s="7"/>
    </row>
    <row r="40" spans="1:23" s="4" customFormat="1" ht="48" customHeight="1">
      <c r="A40" s="7" t="s">
        <v>366</v>
      </c>
      <c r="B40" s="7" t="s">
        <v>12</v>
      </c>
      <c r="C40" s="7" t="s">
        <v>13</v>
      </c>
      <c r="D40" s="7" t="s">
        <v>14</v>
      </c>
      <c r="E40" s="7" t="s">
        <v>15</v>
      </c>
      <c r="F40" s="7" t="s">
        <v>229</v>
      </c>
      <c r="G40" s="7" t="s">
        <v>230</v>
      </c>
      <c r="H40" s="7">
        <v>51310</v>
      </c>
      <c r="I40" s="7" t="s">
        <v>3</v>
      </c>
      <c r="J40" s="7" t="s">
        <v>346</v>
      </c>
      <c r="K40" s="7" t="s">
        <v>103</v>
      </c>
      <c r="L40" s="7" t="s">
        <v>103</v>
      </c>
      <c r="M40" s="7">
        <v>2700</v>
      </c>
      <c r="N40" s="7">
        <v>3</v>
      </c>
      <c r="O40" s="7">
        <v>8100</v>
      </c>
      <c r="P40" s="7">
        <v>0</v>
      </c>
      <c r="Q40" s="7">
        <v>0</v>
      </c>
      <c r="R40" s="7"/>
      <c r="S40" s="206">
        <v>0</v>
      </c>
      <c r="T40" s="8">
        <f t="shared" si="0"/>
        <v>0</v>
      </c>
      <c r="U40" s="7" t="s">
        <v>365</v>
      </c>
    </row>
    <row r="41" spans="1:23" s="4" customFormat="1" ht="43.5">
      <c r="A41" s="7" t="s">
        <v>364</v>
      </c>
      <c r="B41" s="7" t="s">
        <v>12</v>
      </c>
      <c r="C41" s="7" t="s">
        <v>13</v>
      </c>
      <c r="D41" s="7" t="s">
        <v>22</v>
      </c>
      <c r="E41" s="7" t="s">
        <v>23</v>
      </c>
      <c r="F41" s="7" t="s">
        <v>231</v>
      </c>
      <c r="G41" s="7" t="s">
        <v>232</v>
      </c>
      <c r="H41" s="7">
        <v>51310</v>
      </c>
      <c r="I41" s="7" t="s">
        <v>3</v>
      </c>
      <c r="J41" s="7" t="s">
        <v>346</v>
      </c>
      <c r="K41" s="7" t="s">
        <v>103</v>
      </c>
      <c r="L41" s="7" t="s">
        <v>103</v>
      </c>
      <c r="M41" s="7">
        <v>30000</v>
      </c>
      <c r="N41" s="7">
        <v>1</v>
      </c>
      <c r="O41" s="7">
        <v>30000</v>
      </c>
      <c r="P41" s="7">
        <v>0</v>
      </c>
      <c r="Q41" s="189">
        <v>20000</v>
      </c>
      <c r="R41" s="7"/>
      <c r="S41" s="206">
        <v>20000</v>
      </c>
      <c r="T41" s="8">
        <f t="shared" si="0"/>
        <v>20000</v>
      </c>
      <c r="U41" s="7"/>
    </row>
    <row r="42" spans="1:23" s="4" customFormat="1" ht="43.5">
      <c r="A42" s="7" t="s">
        <v>363</v>
      </c>
      <c r="B42" s="7" t="s">
        <v>12</v>
      </c>
      <c r="C42" s="7" t="s">
        <v>13</v>
      </c>
      <c r="D42" s="7" t="s">
        <v>17</v>
      </c>
      <c r="E42" s="7" t="s">
        <v>18</v>
      </c>
      <c r="F42" s="7" t="s">
        <v>233</v>
      </c>
      <c r="G42" s="7" t="s">
        <v>234</v>
      </c>
      <c r="H42" s="7">
        <v>51310</v>
      </c>
      <c r="I42" s="7" t="s">
        <v>3</v>
      </c>
      <c r="J42" s="7" t="s">
        <v>346</v>
      </c>
      <c r="K42" s="7" t="s">
        <v>103</v>
      </c>
      <c r="L42" s="7" t="s">
        <v>103</v>
      </c>
      <c r="M42" s="7">
        <v>15000</v>
      </c>
      <c r="N42" s="7">
        <v>1</v>
      </c>
      <c r="O42" s="7">
        <v>15000</v>
      </c>
      <c r="P42" s="7">
        <v>0</v>
      </c>
      <c r="Q42" s="189">
        <v>15000</v>
      </c>
      <c r="R42" s="7"/>
      <c r="S42" s="206">
        <v>15000</v>
      </c>
      <c r="T42" s="8">
        <f t="shared" si="0"/>
        <v>15000</v>
      </c>
      <c r="U42" s="7" t="s">
        <v>926</v>
      </c>
    </row>
    <row r="43" spans="1:23" s="4" customFormat="1" ht="43.5">
      <c r="A43" s="7" t="s">
        <v>362</v>
      </c>
      <c r="B43" s="7" t="s">
        <v>12</v>
      </c>
      <c r="C43" s="7" t="s">
        <v>13</v>
      </c>
      <c r="D43" s="7" t="s">
        <v>111</v>
      </c>
      <c r="E43" s="7" t="s">
        <v>112</v>
      </c>
      <c r="F43" s="7" t="s">
        <v>239</v>
      </c>
      <c r="G43" s="7" t="s">
        <v>316</v>
      </c>
      <c r="H43" s="7">
        <v>53210</v>
      </c>
      <c r="I43" s="7" t="s">
        <v>4</v>
      </c>
      <c r="J43" s="7" t="s">
        <v>346</v>
      </c>
      <c r="K43" s="7" t="s">
        <v>103</v>
      </c>
      <c r="L43" s="7" t="s">
        <v>103</v>
      </c>
      <c r="M43" s="7">
        <v>4000</v>
      </c>
      <c r="N43" s="7">
        <v>1</v>
      </c>
      <c r="O43" s="7">
        <v>4000</v>
      </c>
      <c r="P43" s="7">
        <v>0</v>
      </c>
      <c r="Q43" s="7">
        <v>0</v>
      </c>
      <c r="R43" s="7"/>
      <c r="S43" s="206">
        <v>0</v>
      </c>
      <c r="T43" s="8">
        <f t="shared" si="0"/>
        <v>0</v>
      </c>
      <c r="U43" s="7"/>
    </row>
    <row r="44" spans="1:23" s="4" customFormat="1" ht="43.5">
      <c r="A44" s="7" t="s">
        <v>361</v>
      </c>
      <c r="B44" s="7" t="s">
        <v>12</v>
      </c>
      <c r="C44" s="7" t="s">
        <v>13</v>
      </c>
      <c r="D44" s="7" t="s">
        <v>111</v>
      </c>
      <c r="E44" s="7" t="s">
        <v>112</v>
      </c>
      <c r="F44" s="7" t="s">
        <v>235</v>
      </c>
      <c r="G44" s="7" t="s">
        <v>236</v>
      </c>
      <c r="H44" s="7">
        <v>54100</v>
      </c>
      <c r="I44" s="7" t="s">
        <v>3</v>
      </c>
      <c r="J44" s="7" t="s">
        <v>346</v>
      </c>
      <c r="K44" s="7" t="s">
        <v>103</v>
      </c>
      <c r="L44" s="7" t="s">
        <v>103</v>
      </c>
      <c r="M44" s="7">
        <v>2000</v>
      </c>
      <c r="N44" s="7">
        <v>1</v>
      </c>
      <c r="O44" s="7">
        <v>2000</v>
      </c>
      <c r="P44" s="7">
        <v>0</v>
      </c>
      <c r="Q44" s="189">
        <v>2000</v>
      </c>
      <c r="R44" s="7"/>
      <c r="S44" s="206">
        <v>2000</v>
      </c>
      <c r="T44" s="8">
        <f t="shared" si="0"/>
        <v>2000</v>
      </c>
      <c r="U44" s="7"/>
    </row>
    <row r="45" spans="1:23" ht="61" customHeight="1">
      <c r="A45" s="7" t="s">
        <v>360</v>
      </c>
      <c r="B45" s="7" t="s">
        <v>88</v>
      </c>
      <c r="C45" s="7" t="s">
        <v>25</v>
      </c>
      <c r="D45" s="7" t="s">
        <v>88</v>
      </c>
      <c r="E45" s="7" t="s">
        <v>89</v>
      </c>
      <c r="F45" s="7" t="s">
        <v>242</v>
      </c>
      <c r="G45" s="7" t="s">
        <v>359</v>
      </c>
      <c r="H45" s="7">
        <v>51310</v>
      </c>
      <c r="I45" s="7" t="s">
        <v>3</v>
      </c>
      <c r="J45" s="7" t="s">
        <v>358</v>
      </c>
      <c r="K45" s="10" t="s">
        <v>209</v>
      </c>
      <c r="L45" s="211" t="s">
        <v>209</v>
      </c>
      <c r="M45" s="7">
        <v>21000</v>
      </c>
      <c r="N45" s="7">
        <v>1</v>
      </c>
      <c r="O45" s="206">
        <v>21000</v>
      </c>
      <c r="P45" s="7">
        <v>0</v>
      </c>
      <c r="Q45" s="189">
        <v>21000</v>
      </c>
      <c r="R45" s="210"/>
      <c r="S45" s="207">
        <v>21000</v>
      </c>
      <c r="T45" s="8">
        <f t="shared" si="0"/>
        <v>21000</v>
      </c>
      <c r="U45" s="5"/>
      <c r="V45" s="3"/>
      <c r="W45" s="3"/>
    </row>
    <row r="46" spans="1:23" ht="76" customHeight="1">
      <c r="A46" s="7" t="s">
        <v>357</v>
      </c>
      <c r="B46" s="7" t="s">
        <v>88</v>
      </c>
      <c r="C46" s="7" t="s">
        <v>25</v>
      </c>
      <c r="D46" s="7" t="s">
        <v>88</v>
      </c>
      <c r="E46" s="7" t="s">
        <v>89</v>
      </c>
      <c r="F46" s="7" t="s">
        <v>243</v>
      </c>
      <c r="G46" s="7" t="s">
        <v>244</v>
      </c>
      <c r="H46" s="7">
        <v>56515</v>
      </c>
      <c r="I46" s="7" t="s">
        <v>4</v>
      </c>
      <c r="J46" s="7" t="s">
        <v>356</v>
      </c>
      <c r="K46" s="10" t="s">
        <v>103</v>
      </c>
      <c r="L46" s="211" t="s">
        <v>209</v>
      </c>
      <c r="M46" s="7">
        <v>1500</v>
      </c>
      <c r="N46" s="7">
        <v>1</v>
      </c>
      <c r="O46" s="206">
        <v>1500</v>
      </c>
      <c r="P46" s="7">
        <v>0</v>
      </c>
      <c r="Q46" s="7" t="s">
        <v>355</v>
      </c>
      <c r="R46" s="210"/>
      <c r="S46" s="207">
        <v>0</v>
      </c>
      <c r="T46" s="8">
        <f t="shared" si="0"/>
        <v>0</v>
      </c>
      <c r="U46" s="5"/>
      <c r="V46" s="3"/>
      <c r="W46" s="3"/>
    </row>
    <row r="47" spans="1:23" ht="76" customHeight="1">
      <c r="A47" s="7" t="s">
        <v>354</v>
      </c>
      <c r="B47" s="5" t="s">
        <v>64</v>
      </c>
      <c r="C47" s="5" t="s">
        <v>65</v>
      </c>
      <c r="D47" s="5" t="s">
        <v>66</v>
      </c>
      <c r="E47" s="5" t="s">
        <v>67</v>
      </c>
      <c r="F47" s="7" t="s">
        <v>211</v>
      </c>
      <c r="G47" s="7" t="s">
        <v>353</v>
      </c>
      <c r="H47" s="5">
        <v>51310</v>
      </c>
      <c r="I47" s="5" t="s">
        <v>3</v>
      </c>
      <c r="J47" s="7" t="s">
        <v>346</v>
      </c>
      <c r="K47" s="6" t="s">
        <v>209</v>
      </c>
      <c r="L47" s="6" t="s">
        <v>209</v>
      </c>
      <c r="M47" s="5">
        <v>60000</v>
      </c>
      <c r="N47" s="5">
        <v>1</v>
      </c>
      <c r="O47" s="207">
        <v>60000</v>
      </c>
      <c r="P47" s="186"/>
      <c r="Q47" s="209">
        <v>60000</v>
      </c>
      <c r="R47" s="208"/>
      <c r="S47" s="207">
        <v>30000</v>
      </c>
      <c r="T47" s="8">
        <f t="shared" si="0"/>
        <v>30000</v>
      </c>
      <c r="U47" s="186"/>
      <c r="V47" s="3"/>
      <c r="W47" s="3"/>
    </row>
    <row r="48" spans="1:23" s="4" customFormat="1" ht="43.5">
      <c r="A48" s="7" t="s">
        <v>352</v>
      </c>
      <c r="B48" s="7" t="s">
        <v>7</v>
      </c>
      <c r="C48" s="7" t="s">
        <v>65</v>
      </c>
      <c r="D48" s="7" t="s">
        <v>210</v>
      </c>
      <c r="E48" s="7" t="s">
        <v>8</v>
      </c>
      <c r="F48" s="7" t="s">
        <v>351</v>
      </c>
      <c r="G48" s="7" t="s">
        <v>350</v>
      </c>
      <c r="H48" s="7">
        <v>53210</v>
      </c>
      <c r="I48" s="7" t="s">
        <v>4</v>
      </c>
      <c r="J48" s="7" t="s">
        <v>346</v>
      </c>
      <c r="K48" s="6" t="s">
        <v>209</v>
      </c>
      <c r="L48" s="10" t="s">
        <v>103</v>
      </c>
      <c r="M48" s="7">
        <v>40000</v>
      </c>
      <c r="N48" s="7">
        <v>1</v>
      </c>
      <c r="O48" s="206">
        <v>40000</v>
      </c>
      <c r="P48" s="7">
        <v>0</v>
      </c>
      <c r="Q48" s="189">
        <v>20000</v>
      </c>
      <c r="R48" s="7"/>
      <c r="S48" s="206">
        <f>Q48</f>
        <v>20000</v>
      </c>
      <c r="T48" s="8">
        <f t="shared" si="0"/>
        <v>20000</v>
      </c>
      <c r="U48" s="7"/>
    </row>
    <row r="49" spans="1:23" s="4" customFormat="1" ht="43.5">
      <c r="A49" s="7" t="s">
        <v>349</v>
      </c>
      <c r="B49" s="7" t="s">
        <v>7</v>
      </c>
      <c r="C49" s="7" t="s">
        <v>65</v>
      </c>
      <c r="D49" s="7" t="s">
        <v>210</v>
      </c>
      <c r="E49" s="7" t="s">
        <v>8</v>
      </c>
      <c r="F49" s="7" t="s">
        <v>348</v>
      </c>
      <c r="G49" s="7" t="s">
        <v>347</v>
      </c>
      <c r="H49" s="7">
        <v>51310</v>
      </c>
      <c r="I49" s="7" t="s">
        <v>3</v>
      </c>
      <c r="J49" s="7" t="s">
        <v>346</v>
      </c>
      <c r="K49" s="6" t="s">
        <v>209</v>
      </c>
      <c r="L49" s="10" t="s">
        <v>103</v>
      </c>
      <c r="M49" s="7">
        <v>259998</v>
      </c>
      <c r="N49" s="7">
        <v>1</v>
      </c>
      <c r="O49" s="206">
        <v>259998</v>
      </c>
      <c r="P49" s="7">
        <v>0</v>
      </c>
      <c r="Q49" s="189">
        <v>183635</v>
      </c>
      <c r="R49" s="7"/>
      <c r="S49" s="206">
        <v>175000</v>
      </c>
      <c r="T49" s="8">
        <f t="shared" si="0"/>
        <v>175000</v>
      </c>
      <c r="U49" s="7"/>
    </row>
    <row r="50" spans="1:23" ht="34.5" customHeight="1">
      <c r="A50" s="4"/>
      <c r="B50" s="3"/>
      <c r="C50" s="3"/>
      <c r="D50" s="3"/>
      <c r="E50" s="3"/>
      <c r="F50" s="4"/>
      <c r="H50" s="3"/>
      <c r="I50" s="3"/>
      <c r="J50" s="329" t="s">
        <v>149</v>
      </c>
      <c r="K50" s="204"/>
      <c r="L50" s="204"/>
      <c r="M50" s="3"/>
      <c r="N50" s="205" t="s">
        <v>345</v>
      </c>
      <c r="O50" s="203">
        <f>SUM(O4:O49)</f>
        <v>1416449</v>
      </c>
      <c r="P50" s="12"/>
      <c r="Q50" s="202"/>
      <c r="R50" s="192"/>
      <c r="S50" s="201">
        <f>SUM(S4:S49)</f>
        <v>545514</v>
      </c>
      <c r="T50" s="201">
        <f>SUM(T4:T49)</f>
        <v>545514</v>
      </c>
      <c r="V50" s="3"/>
      <c r="W50" s="3"/>
    </row>
    <row r="51" spans="1:23" ht="31.5" customHeight="1">
      <c r="A51" s="4"/>
      <c r="B51" s="3"/>
      <c r="C51" s="3"/>
      <c r="D51" s="3"/>
      <c r="E51" s="3"/>
      <c r="F51" s="4"/>
      <c r="H51" s="3"/>
      <c r="I51" s="3"/>
      <c r="J51" s="3"/>
      <c r="K51" s="204"/>
      <c r="L51" s="204"/>
      <c r="M51" s="3"/>
      <c r="N51" s="205" t="s">
        <v>486</v>
      </c>
      <c r="O51" s="203"/>
      <c r="P51" s="12"/>
      <c r="Q51" s="202"/>
      <c r="R51" s="192"/>
      <c r="S51" s="201"/>
      <c r="T51" s="201"/>
      <c r="V51" s="3"/>
      <c r="W51" s="3"/>
    </row>
    <row r="52" spans="1:23" ht="18.5">
      <c r="A52" s="358"/>
      <c r="B52" s="358"/>
      <c r="C52" s="358"/>
      <c r="D52" s="358"/>
      <c r="E52" s="358"/>
      <c r="F52" s="358"/>
      <c r="H52" s="4"/>
      <c r="I52" s="4"/>
      <c r="J52" s="4"/>
      <c r="K52" s="14"/>
      <c r="L52" s="197"/>
      <c r="M52" s="4"/>
      <c r="N52" s="4"/>
      <c r="O52" s="196"/>
      <c r="P52" s="4"/>
      <c r="Q52" s="4"/>
      <c r="R52" s="195"/>
      <c r="S52" s="194"/>
      <c r="T52" s="194"/>
      <c r="U52" s="3"/>
      <c r="V52" s="3"/>
      <c r="W52" s="3"/>
    </row>
  </sheetData>
  <mergeCells count="2">
    <mergeCell ref="A3:F3"/>
    <mergeCell ref="A52:F52"/>
  </mergeCells>
  <pageMargins left="0.25" right="0.25" top="0.75" bottom="0.75" header="0.3" footer="0.3"/>
  <pageSetup paperSize="3" scale="77" fitToHeight="0" orientation="landscape" r:id="rId1"/>
  <headerFooter>
    <oddFooter>&amp;CPage &amp;P of &amp;N</oddFooter>
  </headerFooter>
  <rowBreaks count="1" manualBreakCount="1">
    <brk id="5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880A-43B4-46FB-B381-D8430215FA64}">
  <sheetPr>
    <pageSetUpPr fitToPage="1"/>
  </sheetPr>
  <dimension ref="A1:X105"/>
  <sheetViews>
    <sheetView topLeftCell="A51" zoomScale="80" zoomScaleNormal="80" workbookViewId="0">
      <selection activeCell="I55" sqref="I55"/>
    </sheetView>
  </sheetViews>
  <sheetFormatPr defaultRowHeight="14.5"/>
  <cols>
    <col min="1" max="1" width="12" bestFit="1" customWidth="1"/>
    <col min="2" max="2" width="5.453125" hidden="1" customWidth="1"/>
    <col min="3" max="3" width="21.453125" customWidth="1"/>
    <col min="4" max="4" width="12.08984375" customWidth="1"/>
    <col min="5" max="5" width="16.1796875" hidden="1" customWidth="1"/>
    <col min="6" max="6" width="17.54296875" hidden="1" customWidth="1"/>
    <col min="7" max="7" width="24" style="1" customWidth="1"/>
    <col min="8" max="8" width="110.36328125" style="4" customWidth="1"/>
    <col min="9" max="9" width="8.7265625" hidden="1" customWidth="1"/>
    <col min="10" max="10" width="16.81640625" customWidth="1"/>
    <col min="11" max="11" width="11.6328125" customWidth="1"/>
    <col min="12" max="12" width="11.08984375" hidden="1" customWidth="1"/>
    <col min="13" max="13" width="11.6328125" hidden="1" customWidth="1"/>
    <col min="14" max="14" width="0" hidden="1" customWidth="1"/>
    <col min="15" max="15" width="8.26953125" hidden="1" customWidth="1"/>
    <col min="16" max="16" width="12.36328125" style="20" customWidth="1"/>
    <col min="17" max="17" width="0" hidden="1" customWidth="1"/>
    <col min="18" max="18" width="14.90625" hidden="1" customWidth="1"/>
    <col min="19" max="19" width="8.6328125" style="2" customWidth="1"/>
    <col min="20" max="20" width="14.453125" bestFit="1" customWidth="1"/>
    <col min="21" max="21" width="14.90625" customWidth="1"/>
    <col min="22" max="22" width="17.26953125" customWidth="1"/>
  </cols>
  <sheetData>
    <row r="1" spans="1:24" ht="33.5" customHeight="1">
      <c r="A1" s="184" t="s">
        <v>644</v>
      </c>
      <c r="F1" s="1"/>
      <c r="G1" s="4"/>
      <c r="H1"/>
      <c r="K1" s="2"/>
      <c r="L1" s="2"/>
      <c r="O1" s="20"/>
      <c r="P1"/>
      <c r="S1"/>
    </row>
    <row r="2" spans="1:24" s="1" customFormat="1" ht="48.5" customHeight="1">
      <c r="A2" s="220" t="s">
        <v>206</v>
      </c>
      <c r="B2" s="220"/>
      <c r="C2" s="220" t="s">
        <v>484</v>
      </c>
      <c r="D2" s="220" t="s">
        <v>483</v>
      </c>
      <c r="E2" s="220" t="s">
        <v>207</v>
      </c>
      <c r="F2" s="220" t="s">
        <v>487</v>
      </c>
      <c r="G2" s="220" t="s">
        <v>482</v>
      </c>
      <c r="H2" s="220" t="s">
        <v>488</v>
      </c>
      <c r="I2" s="220" t="s">
        <v>481</v>
      </c>
      <c r="J2" s="220" t="s">
        <v>94</v>
      </c>
      <c r="K2" s="220" t="s">
        <v>480</v>
      </c>
      <c r="L2" s="221" t="s">
        <v>479</v>
      </c>
      <c r="M2" s="221" t="s">
        <v>478</v>
      </c>
      <c r="N2" s="220" t="s">
        <v>95</v>
      </c>
      <c r="O2" s="220" t="s">
        <v>0</v>
      </c>
      <c r="P2" s="222" t="s">
        <v>477</v>
      </c>
      <c r="Q2" s="220" t="s">
        <v>489</v>
      </c>
      <c r="R2" s="220" t="s">
        <v>475</v>
      </c>
      <c r="S2" s="221" t="s">
        <v>474</v>
      </c>
      <c r="T2" s="220" t="s">
        <v>490</v>
      </c>
      <c r="U2" s="221" t="s">
        <v>892</v>
      </c>
      <c r="V2" s="220" t="s">
        <v>96</v>
      </c>
    </row>
    <row r="3" spans="1:24" s="1" customFormat="1" ht="30.5" customHeight="1">
      <c r="A3" s="359" t="s">
        <v>473</v>
      </c>
      <c r="B3" s="360"/>
      <c r="C3" s="360"/>
      <c r="D3" s="360"/>
      <c r="E3" s="360"/>
      <c r="F3" s="360"/>
      <c r="G3" s="361"/>
      <c r="H3" s="223"/>
      <c r="I3" s="223"/>
      <c r="J3" s="223"/>
      <c r="K3" s="223"/>
      <c r="L3" s="191"/>
      <c r="M3" s="191"/>
      <c r="N3" s="223"/>
      <c r="O3" s="223"/>
      <c r="P3" s="224"/>
      <c r="Q3" s="223"/>
      <c r="R3" s="223"/>
      <c r="S3" s="191"/>
      <c r="T3" s="225">
        <v>182573</v>
      </c>
      <c r="U3" s="225"/>
      <c r="V3" s="223"/>
    </row>
    <row r="4" spans="1:24" ht="41.5" customHeight="1">
      <c r="A4" s="7" t="s">
        <v>491</v>
      </c>
      <c r="B4" s="7" t="s">
        <v>93</v>
      </c>
      <c r="C4" s="7" t="s">
        <v>83</v>
      </c>
      <c r="D4" s="7" t="s">
        <v>492</v>
      </c>
      <c r="E4" s="7" t="s">
        <v>84</v>
      </c>
      <c r="F4" s="7" t="s">
        <v>85</v>
      </c>
      <c r="G4" s="7" t="s">
        <v>293</v>
      </c>
      <c r="H4" s="7" t="s">
        <v>493</v>
      </c>
      <c r="I4" s="7">
        <v>51310</v>
      </c>
      <c r="J4" s="7" t="s">
        <v>3</v>
      </c>
      <c r="K4" s="7" t="s">
        <v>368</v>
      </c>
      <c r="L4" s="7" t="s">
        <v>209</v>
      </c>
      <c r="M4" s="206" t="s">
        <v>209</v>
      </c>
      <c r="N4" s="7">
        <v>182573</v>
      </c>
      <c r="O4" s="7">
        <v>1</v>
      </c>
      <c r="P4" s="206">
        <v>182573</v>
      </c>
      <c r="Q4" s="7">
        <v>0</v>
      </c>
      <c r="R4" s="226">
        <v>182573</v>
      </c>
      <c r="S4" s="210"/>
      <c r="T4" s="8">
        <f>R4</f>
        <v>182573</v>
      </c>
      <c r="U4" s="319">
        <f>T4</f>
        <v>182573</v>
      </c>
      <c r="V4" s="5"/>
      <c r="W4" s="3"/>
      <c r="X4" s="3"/>
    </row>
    <row r="5" spans="1:24" ht="55.5" customHeight="1">
      <c r="A5" s="7" t="s">
        <v>494</v>
      </c>
      <c r="B5" s="7" t="s">
        <v>93</v>
      </c>
      <c r="C5" s="7" t="s">
        <v>495</v>
      </c>
      <c r="D5" s="7" t="s">
        <v>47</v>
      </c>
      <c r="E5" s="7" t="s">
        <v>496</v>
      </c>
      <c r="F5" s="7" t="s">
        <v>497</v>
      </c>
      <c r="G5" s="7" t="s">
        <v>498</v>
      </c>
      <c r="H5" s="7" t="s">
        <v>499</v>
      </c>
      <c r="I5" s="7">
        <v>59110</v>
      </c>
      <c r="J5" s="7" t="s">
        <v>4</v>
      </c>
      <c r="K5" s="7" t="s">
        <v>368</v>
      </c>
      <c r="L5" s="7" t="s">
        <v>103</v>
      </c>
      <c r="M5" s="206" t="s">
        <v>209</v>
      </c>
      <c r="N5" s="7">
        <v>4000</v>
      </c>
      <c r="O5" s="7">
        <v>1</v>
      </c>
      <c r="P5" s="206">
        <v>4000</v>
      </c>
      <c r="Q5" s="7">
        <v>0</v>
      </c>
      <c r="R5" s="7"/>
      <c r="S5" s="210"/>
      <c r="T5" s="8"/>
      <c r="U5" s="319"/>
      <c r="V5" s="7" t="s">
        <v>500</v>
      </c>
      <c r="W5" s="3"/>
      <c r="X5" s="3"/>
    </row>
    <row r="6" spans="1:24" ht="55" customHeight="1">
      <c r="A6" s="7" t="s">
        <v>501</v>
      </c>
      <c r="B6" s="7" t="s">
        <v>93</v>
      </c>
      <c r="C6" s="7" t="s">
        <v>292</v>
      </c>
      <c r="D6" s="7" t="s">
        <v>291</v>
      </c>
      <c r="E6" s="7" t="s">
        <v>290</v>
      </c>
      <c r="F6" s="7" t="s">
        <v>289</v>
      </c>
      <c r="G6" s="7" t="s">
        <v>502</v>
      </c>
      <c r="H6" s="7" t="s">
        <v>503</v>
      </c>
      <c r="I6" s="7">
        <v>55205</v>
      </c>
      <c r="J6" s="7" t="s">
        <v>4</v>
      </c>
      <c r="K6" s="7" t="s">
        <v>504</v>
      </c>
      <c r="L6" s="7" t="s">
        <v>209</v>
      </c>
      <c r="M6" s="206" t="s">
        <v>103</v>
      </c>
      <c r="N6" s="7">
        <v>4500</v>
      </c>
      <c r="O6" s="7">
        <v>1</v>
      </c>
      <c r="P6" s="206">
        <v>4500</v>
      </c>
      <c r="Q6" s="7">
        <v>0</v>
      </c>
      <c r="R6" s="7"/>
      <c r="S6" s="210"/>
      <c r="T6" s="8"/>
      <c r="U6" s="319"/>
      <c r="V6" s="7" t="s">
        <v>500</v>
      </c>
      <c r="W6" s="3"/>
      <c r="X6" s="3"/>
    </row>
    <row r="7" spans="1:24" ht="58">
      <c r="A7" s="7" t="s">
        <v>505</v>
      </c>
      <c r="B7" s="7" t="s">
        <v>93</v>
      </c>
      <c r="C7" s="7" t="s">
        <v>506</v>
      </c>
      <c r="D7" s="7" t="s">
        <v>39</v>
      </c>
      <c r="E7" s="7" t="s">
        <v>38</v>
      </c>
      <c r="F7" s="7" t="s">
        <v>40</v>
      </c>
      <c r="G7" s="7" t="s">
        <v>280</v>
      </c>
      <c r="H7" s="7" t="s">
        <v>507</v>
      </c>
      <c r="I7" s="7">
        <v>53550</v>
      </c>
      <c r="J7" s="7" t="s">
        <v>4</v>
      </c>
      <c r="K7" s="7" t="s">
        <v>508</v>
      </c>
      <c r="L7" s="7" t="s">
        <v>209</v>
      </c>
      <c r="M7" s="206" t="s">
        <v>209</v>
      </c>
      <c r="N7" s="7">
        <v>12000</v>
      </c>
      <c r="O7" s="7">
        <v>1</v>
      </c>
      <c r="P7" s="206">
        <v>12000</v>
      </c>
      <c r="Q7" s="7">
        <v>0</v>
      </c>
      <c r="R7" s="7"/>
      <c r="S7" s="210"/>
      <c r="T7" s="8"/>
      <c r="U7" s="319"/>
      <c r="V7" s="7" t="s">
        <v>500</v>
      </c>
      <c r="W7" s="3"/>
      <c r="X7" s="3"/>
    </row>
    <row r="8" spans="1:24" ht="76" customHeight="1">
      <c r="A8" s="7" t="s">
        <v>509</v>
      </c>
      <c r="B8" s="7" t="s">
        <v>93</v>
      </c>
      <c r="C8" s="7" t="s">
        <v>506</v>
      </c>
      <c r="D8" s="7" t="s">
        <v>39</v>
      </c>
      <c r="E8" s="7" t="s">
        <v>38</v>
      </c>
      <c r="F8" s="7" t="s">
        <v>40</v>
      </c>
      <c r="G8" s="7" t="s">
        <v>279</v>
      </c>
      <c r="H8" s="7" t="s">
        <v>510</v>
      </c>
      <c r="I8" s="7">
        <v>53550</v>
      </c>
      <c r="J8" s="7" t="s">
        <v>4</v>
      </c>
      <c r="K8" s="7" t="s">
        <v>508</v>
      </c>
      <c r="L8" s="7" t="s">
        <v>209</v>
      </c>
      <c r="M8" s="206" t="s">
        <v>209</v>
      </c>
      <c r="N8" s="7">
        <v>35000</v>
      </c>
      <c r="O8" s="7">
        <v>1</v>
      </c>
      <c r="P8" s="206">
        <v>15000</v>
      </c>
      <c r="Q8" s="7">
        <v>0</v>
      </c>
      <c r="R8" s="7"/>
      <c r="S8" s="210"/>
      <c r="T8" s="8"/>
      <c r="U8" s="319"/>
      <c r="V8" s="7" t="s">
        <v>500</v>
      </c>
      <c r="W8" s="3"/>
      <c r="X8" s="3"/>
    </row>
    <row r="9" spans="1:24" ht="66.5" customHeight="1">
      <c r="A9" s="7" t="s">
        <v>511</v>
      </c>
      <c r="B9" s="7" t="s">
        <v>93</v>
      </c>
      <c r="C9" s="7" t="s">
        <v>506</v>
      </c>
      <c r="D9" s="7" t="s">
        <v>39</v>
      </c>
      <c r="E9" s="7" t="s">
        <v>38</v>
      </c>
      <c r="F9" s="7" t="s">
        <v>40</v>
      </c>
      <c r="G9" s="7" t="s">
        <v>278</v>
      </c>
      <c r="H9" s="7" t="s">
        <v>512</v>
      </c>
      <c r="I9" s="7">
        <v>53220</v>
      </c>
      <c r="J9" s="7" t="s">
        <v>4</v>
      </c>
      <c r="K9" s="7" t="s">
        <v>508</v>
      </c>
      <c r="L9" s="7" t="s">
        <v>209</v>
      </c>
      <c r="M9" s="206" t="s">
        <v>103</v>
      </c>
      <c r="N9" s="7">
        <v>21600</v>
      </c>
      <c r="O9" s="7">
        <v>1</v>
      </c>
      <c r="P9" s="206">
        <v>21600</v>
      </c>
      <c r="Q9" s="7">
        <v>0</v>
      </c>
      <c r="R9" s="7"/>
      <c r="S9" s="210"/>
      <c r="T9" s="8"/>
      <c r="U9" s="319"/>
      <c r="V9" s="7"/>
      <c r="W9" s="3"/>
      <c r="X9" s="3"/>
    </row>
    <row r="10" spans="1:24" ht="43.5">
      <c r="A10" s="7" t="s">
        <v>513</v>
      </c>
      <c r="B10" s="7" t="s">
        <v>93</v>
      </c>
      <c r="C10" s="7" t="s">
        <v>514</v>
      </c>
      <c r="D10" s="7" t="s">
        <v>9</v>
      </c>
      <c r="E10" s="7" t="s">
        <v>287</v>
      </c>
      <c r="F10" s="7" t="s">
        <v>286</v>
      </c>
      <c r="G10" s="7" t="s">
        <v>515</v>
      </c>
      <c r="H10" s="7" t="s">
        <v>516</v>
      </c>
      <c r="I10" s="7">
        <v>51310</v>
      </c>
      <c r="J10" s="7" t="s">
        <v>3</v>
      </c>
      <c r="K10" s="7" t="s">
        <v>356</v>
      </c>
      <c r="L10" s="7" t="s">
        <v>103</v>
      </c>
      <c r="M10" s="206" t="s">
        <v>103</v>
      </c>
      <c r="N10" s="7">
        <v>17500</v>
      </c>
      <c r="O10" s="7">
        <v>2</v>
      </c>
      <c r="P10" s="206">
        <v>35000</v>
      </c>
      <c r="Q10" s="7">
        <v>0</v>
      </c>
      <c r="R10" s="7"/>
      <c r="S10" s="210"/>
      <c r="T10" s="8"/>
      <c r="U10" s="319"/>
      <c r="V10" s="5"/>
      <c r="W10" s="3"/>
      <c r="X10" s="3"/>
    </row>
    <row r="11" spans="1:24" ht="185.5" customHeight="1">
      <c r="A11" s="7" t="s">
        <v>517</v>
      </c>
      <c r="B11" s="7" t="s">
        <v>93</v>
      </c>
      <c r="C11" s="7" t="s">
        <v>495</v>
      </c>
      <c r="D11" s="7" t="s">
        <v>47</v>
      </c>
      <c r="E11" s="7" t="s">
        <v>496</v>
      </c>
      <c r="F11" s="7" t="s">
        <v>497</v>
      </c>
      <c r="G11" s="7" t="s">
        <v>518</v>
      </c>
      <c r="H11" s="7" t="s">
        <v>519</v>
      </c>
      <c r="I11" s="7">
        <v>51230</v>
      </c>
      <c r="J11" s="7" t="s">
        <v>3</v>
      </c>
      <c r="K11" s="7" t="s">
        <v>504</v>
      </c>
      <c r="L11" s="7" t="s">
        <v>103</v>
      </c>
      <c r="M11" s="206" t="s">
        <v>209</v>
      </c>
      <c r="N11" s="7">
        <v>68036</v>
      </c>
      <c r="O11" s="7">
        <v>1</v>
      </c>
      <c r="P11" s="206">
        <v>68036</v>
      </c>
      <c r="Q11" s="7">
        <v>0</v>
      </c>
      <c r="R11" s="7"/>
      <c r="S11" s="210"/>
      <c r="T11" s="8"/>
      <c r="U11" s="319"/>
      <c r="V11" s="5"/>
      <c r="W11" s="3"/>
      <c r="X11" s="3"/>
    </row>
    <row r="12" spans="1:24" ht="29">
      <c r="A12" s="7" t="s">
        <v>520</v>
      </c>
      <c r="B12" s="7" t="s">
        <v>93</v>
      </c>
      <c r="C12" s="7" t="s">
        <v>269</v>
      </c>
      <c r="D12" s="7" t="s">
        <v>521</v>
      </c>
      <c r="E12" s="7" t="s">
        <v>10</v>
      </c>
      <c r="F12" s="7" t="s">
        <v>11</v>
      </c>
      <c r="G12" s="7" t="s">
        <v>522</v>
      </c>
      <c r="H12" s="7" t="s">
        <v>523</v>
      </c>
      <c r="I12" s="7">
        <v>51320</v>
      </c>
      <c r="J12" s="7" t="s">
        <v>3</v>
      </c>
      <c r="K12" s="7" t="s">
        <v>428</v>
      </c>
      <c r="L12" s="7" t="s">
        <v>209</v>
      </c>
      <c r="M12" s="206" t="s">
        <v>103</v>
      </c>
      <c r="N12" s="7">
        <v>28000</v>
      </c>
      <c r="O12" s="7">
        <v>1</v>
      </c>
      <c r="P12" s="206">
        <v>28000</v>
      </c>
      <c r="Q12" s="7">
        <v>0</v>
      </c>
      <c r="R12" s="7"/>
      <c r="S12" s="210"/>
      <c r="T12" s="8"/>
      <c r="U12" s="319"/>
      <c r="V12" s="5"/>
      <c r="W12" s="3"/>
      <c r="X12" s="3"/>
    </row>
    <row r="13" spans="1:24" ht="58">
      <c r="A13" s="7" t="s">
        <v>524</v>
      </c>
      <c r="B13" s="7" t="s">
        <v>93</v>
      </c>
      <c r="C13" s="7" t="s">
        <v>506</v>
      </c>
      <c r="D13" s="7" t="s">
        <v>39</v>
      </c>
      <c r="E13" s="7" t="s">
        <v>38</v>
      </c>
      <c r="F13" s="7" t="s">
        <v>40</v>
      </c>
      <c r="G13" s="7" t="s">
        <v>284</v>
      </c>
      <c r="H13" s="7" t="s">
        <v>283</v>
      </c>
      <c r="I13" s="7">
        <v>51310</v>
      </c>
      <c r="J13" s="7" t="s">
        <v>3</v>
      </c>
      <c r="K13" s="7" t="s">
        <v>508</v>
      </c>
      <c r="L13" s="7" t="s">
        <v>103</v>
      </c>
      <c r="M13" s="206" t="s">
        <v>103</v>
      </c>
      <c r="N13" s="7">
        <v>22000</v>
      </c>
      <c r="O13" s="7">
        <v>2</v>
      </c>
      <c r="P13" s="206">
        <v>44000</v>
      </c>
      <c r="Q13" s="7">
        <v>0</v>
      </c>
      <c r="R13" s="7"/>
      <c r="S13" s="210"/>
      <c r="T13" s="8"/>
      <c r="U13" s="319"/>
      <c r="V13" s="5"/>
      <c r="W13" s="3"/>
      <c r="X13" s="3"/>
    </row>
    <row r="14" spans="1:24" ht="58">
      <c r="A14" s="7" t="s">
        <v>525</v>
      </c>
      <c r="B14" s="7" t="s">
        <v>93</v>
      </c>
      <c r="C14" s="7" t="s">
        <v>506</v>
      </c>
      <c r="D14" s="7" t="s">
        <v>39</v>
      </c>
      <c r="E14" s="7" t="s">
        <v>38</v>
      </c>
      <c r="F14" s="7" t="s">
        <v>40</v>
      </c>
      <c r="G14" s="7" t="s">
        <v>282</v>
      </c>
      <c r="H14" s="7" t="s">
        <v>281</v>
      </c>
      <c r="I14" s="7">
        <v>51310</v>
      </c>
      <c r="J14" s="7" t="s">
        <v>3</v>
      </c>
      <c r="K14" s="7" t="s">
        <v>508</v>
      </c>
      <c r="L14" s="7" t="s">
        <v>103</v>
      </c>
      <c r="M14" s="206" t="s">
        <v>103</v>
      </c>
      <c r="N14" s="7">
        <v>76000</v>
      </c>
      <c r="O14" s="7">
        <v>1</v>
      </c>
      <c r="P14" s="206">
        <v>76000</v>
      </c>
      <c r="Q14" s="7">
        <v>0</v>
      </c>
      <c r="R14" s="7"/>
      <c r="S14" s="210"/>
      <c r="T14" s="8"/>
      <c r="U14" s="319"/>
      <c r="V14" s="5"/>
      <c r="W14" s="3"/>
      <c r="X14" s="3"/>
    </row>
    <row r="15" spans="1:24" ht="116.5" customHeight="1">
      <c r="A15" s="7" t="s">
        <v>526</v>
      </c>
      <c r="B15" s="7" t="s">
        <v>93</v>
      </c>
      <c r="C15" s="7" t="s">
        <v>275</v>
      </c>
      <c r="D15" s="7" t="s">
        <v>276</v>
      </c>
      <c r="E15" s="7" t="s">
        <v>275</v>
      </c>
      <c r="F15" s="7" t="s">
        <v>274</v>
      </c>
      <c r="G15" s="7" t="s">
        <v>277</v>
      </c>
      <c r="H15" s="7" t="s">
        <v>527</v>
      </c>
      <c r="I15" s="7">
        <v>51220</v>
      </c>
      <c r="J15" s="7" t="s">
        <v>3</v>
      </c>
      <c r="K15" s="7" t="s">
        <v>504</v>
      </c>
      <c r="L15" s="7" t="s">
        <v>103</v>
      </c>
      <c r="M15" s="206" t="s">
        <v>209</v>
      </c>
      <c r="N15" s="7">
        <v>84040</v>
      </c>
      <c r="O15" s="7">
        <v>1</v>
      </c>
      <c r="P15" s="206">
        <v>84040</v>
      </c>
      <c r="Q15" s="7">
        <v>0</v>
      </c>
      <c r="R15" s="7"/>
      <c r="S15" s="210"/>
      <c r="T15" s="8"/>
      <c r="U15" s="319"/>
      <c r="V15" s="5"/>
      <c r="W15" s="3"/>
      <c r="X15" s="3"/>
    </row>
    <row r="16" spans="1:24" ht="43" customHeight="1">
      <c r="A16" s="7" t="s">
        <v>528</v>
      </c>
      <c r="B16" s="7" t="s">
        <v>93</v>
      </c>
      <c r="C16" s="7" t="s">
        <v>292</v>
      </c>
      <c r="D16" s="7" t="s">
        <v>291</v>
      </c>
      <c r="E16" s="7" t="s">
        <v>290</v>
      </c>
      <c r="F16" s="7" t="s">
        <v>289</v>
      </c>
      <c r="G16" s="7" t="s">
        <v>529</v>
      </c>
      <c r="H16" s="7" t="s">
        <v>530</v>
      </c>
      <c r="I16" s="7">
        <v>55205</v>
      </c>
      <c r="J16" s="7" t="s">
        <v>3</v>
      </c>
      <c r="K16" s="7" t="s">
        <v>504</v>
      </c>
      <c r="L16" s="7" t="s">
        <v>103</v>
      </c>
      <c r="M16" s="206" t="s">
        <v>209</v>
      </c>
      <c r="N16" s="7">
        <v>3629</v>
      </c>
      <c r="O16" s="7">
        <v>1</v>
      </c>
      <c r="P16" s="206">
        <v>3628.8</v>
      </c>
      <c r="Q16" s="7">
        <v>0</v>
      </c>
      <c r="R16" s="7"/>
      <c r="S16" s="210"/>
      <c r="T16" s="8"/>
      <c r="U16" s="319"/>
      <c r="V16" s="5"/>
      <c r="W16" s="3"/>
      <c r="X16" s="3"/>
    </row>
    <row r="17" spans="1:24" ht="126.5" customHeight="1">
      <c r="A17" s="7" t="s">
        <v>528</v>
      </c>
      <c r="B17" s="7" t="s">
        <v>93</v>
      </c>
      <c r="C17" s="7" t="s">
        <v>292</v>
      </c>
      <c r="D17" s="7" t="s">
        <v>291</v>
      </c>
      <c r="E17" s="7" t="s">
        <v>290</v>
      </c>
      <c r="F17" s="7" t="s">
        <v>289</v>
      </c>
      <c r="G17" s="7" t="s">
        <v>531</v>
      </c>
      <c r="H17" s="7" t="s">
        <v>646</v>
      </c>
      <c r="I17" s="7">
        <v>55205</v>
      </c>
      <c r="J17" s="7" t="s">
        <v>3</v>
      </c>
      <c r="K17" s="7" t="s">
        <v>504</v>
      </c>
      <c r="L17" s="7" t="s">
        <v>103</v>
      </c>
      <c r="M17" s="206" t="s">
        <v>209</v>
      </c>
      <c r="N17" s="7">
        <v>17434</v>
      </c>
      <c r="O17" s="7">
        <v>1</v>
      </c>
      <c r="P17" s="206">
        <v>17433.599999999999</v>
      </c>
      <c r="Q17" s="7">
        <v>0</v>
      </c>
      <c r="R17" s="7"/>
      <c r="S17" s="210"/>
      <c r="T17" s="8"/>
      <c r="U17" s="319"/>
      <c r="V17" s="5"/>
      <c r="W17" s="3"/>
      <c r="X17" s="3"/>
    </row>
    <row r="18" spans="1:24" ht="63" customHeight="1">
      <c r="A18" s="7" t="s">
        <v>532</v>
      </c>
      <c r="B18" s="7" t="s">
        <v>93</v>
      </c>
      <c r="C18" s="7" t="s">
        <v>514</v>
      </c>
      <c r="D18" s="7" t="s">
        <v>9</v>
      </c>
      <c r="E18" s="7" t="s">
        <v>287</v>
      </c>
      <c r="F18" s="7" t="s">
        <v>286</v>
      </c>
      <c r="G18" s="7" t="s">
        <v>533</v>
      </c>
      <c r="H18" s="7" t="s">
        <v>288</v>
      </c>
      <c r="I18" s="7">
        <v>53550</v>
      </c>
      <c r="J18" s="7" t="s">
        <v>4</v>
      </c>
      <c r="K18" s="7" t="s">
        <v>356</v>
      </c>
      <c r="L18" s="7" t="s">
        <v>103</v>
      </c>
      <c r="M18" s="206" t="s">
        <v>209</v>
      </c>
      <c r="N18" s="7">
        <v>7000</v>
      </c>
      <c r="O18" s="7">
        <v>1</v>
      </c>
      <c r="P18" s="206">
        <v>7000</v>
      </c>
      <c r="Q18" s="7">
        <v>0</v>
      </c>
      <c r="R18" s="7"/>
      <c r="S18" s="210"/>
      <c r="T18" s="8"/>
      <c r="U18" s="319"/>
      <c r="V18" s="5"/>
      <c r="W18" s="3"/>
      <c r="X18" s="3"/>
    </row>
    <row r="19" spans="1:24" ht="43.5">
      <c r="A19" s="7" t="s">
        <v>532</v>
      </c>
      <c r="B19" s="7" t="s">
        <v>93</v>
      </c>
      <c r="C19" s="7" t="s">
        <v>514</v>
      </c>
      <c r="D19" s="7" t="s">
        <v>9</v>
      </c>
      <c r="E19" s="7" t="s">
        <v>287</v>
      </c>
      <c r="F19" s="7" t="s">
        <v>286</v>
      </c>
      <c r="G19" s="7" t="s">
        <v>285</v>
      </c>
      <c r="H19" s="7" t="s">
        <v>534</v>
      </c>
      <c r="I19" s="7">
        <v>54100</v>
      </c>
      <c r="J19" s="7" t="s">
        <v>4</v>
      </c>
      <c r="K19" s="7" t="s">
        <v>356</v>
      </c>
      <c r="L19" s="7" t="s">
        <v>103</v>
      </c>
      <c r="M19" s="206" t="s">
        <v>209</v>
      </c>
      <c r="N19" s="7">
        <v>1000</v>
      </c>
      <c r="O19" s="7">
        <v>1</v>
      </c>
      <c r="P19" s="206">
        <v>1000</v>
      </c>
      <c r="Q19" s="7">
        <v>0</v>
      </c>
      <c r="R19" s="7"/>
      <c r="S19" s="210"/>
      <c r="T19" s="8"/>
      <c r="U19" s="319"/>
      <c r="V19" s="5"/>
      <c r="W19" s="3"/>
      <c r="X19" s="3"/>
    </row>
    <row r="20" spans="1:24" ht="58">
      <c r="A20" s="7" t="s">
        <v>535</v>
      </c>
      <c r="B20" s="7" t="s">
        <v>93</v>
      </c>
      <c r="C20" s="7" t="s">
        <v>514</v>
      </c>
      <c r="D20" s="7" t="s">
        <v>9</v>
      </c>
      <c r="E20" s="7" t="s">
        <v>287</v>
      </c>
      <c r="F20" s="7" t="s">
        <v>286</v>
      </c>
      <c r="G20" s="7" t="s">
        <v>536</v>
      </c>
      <c r="H20" s="7" t="s">
        <v>537</v>
      </c>
      <c r="I20" s="7">
        <v>53550</v>
      </c>
      <c r="J20" s="7" t="s">
        <v>4</v>
      </c>
      <c r="K20" s="7" t="s">
        <v>356</v>
      </c>
      <c r="L20" s="7" t="s">
        <v>103</v>
      </c>
      <c r="M20" s="206" t="s">
        <v>103</v>
      </c>
      <c r="N20" s="7">
        <v>6000</v>
      </c>
      <c r="O20" s="7">
        <v>1</v>
      </c>
      <c r="P20" s="206">
        <v>6000</v>
      </c>
      <c r="Q20" s="7">
        <v>0</v>
      </c>
      <c r="R20" s="7"/>
      <c r="S20" s="210"/>
      <c r="T20" s="8"/>
      <c r="U20" s="319"/>
      <c r="V20" s="5"/>
      <c r="W20" s="3"/>
      <c r="X20" s="3"/>
    </row>
    <row r="21" spans="1:24" ht="58">
      <c r="A21" s="7" t="s">
        <v>538</v>
      </c>
      <c r="B21" s="7" t="s">
        <v>93</v>
      </c>
      <c r="C21" s="7" t="s">
        <v>514</v>
      </c>
      <c r="D21" s="7" t="s">
        <v>9</v>
      </c>
      <c r="E21" s="7" t="s">
        <v>287</v>
      </c>
      <c r="F21" s="7" t="s">
        <v>286</v>
      </c>
      <c r="G21" s="7" t="s">
        <v>539</v>
      </c>
      <c r="H21" s="7" t="s">
        <v>540</v>
      </c>
      <c r="I21" s="7">
        <v>53550</v>
      </c>
      <c r="J21" s="7" t="s">
        <v>4</v>
      </c>
      <c r="K21" s="7" t="s">
        <v>541</v>
      </c>
      <c r="L21" s="7" t="s">
        <v>103</v>
      </c>
      <c r="M21" s="206" t="s">
        <v>103</v>
      </c>
      <c r="N21" s="7">
        <v>1500</v>
      </c>
      <c r="O21" s="7">
        <v>1</v>
      </c>
      <c r="P21" s="206">
        <v>1500</v>
      </c>
      <c r="Q21" s="7">
        <v>0</v>
      </c>
      <c r="R21" s="7"/>
      <c r="S21" s="210"/>
      <c r="T21" s="8"/>
      <c r="U21" s="319"/>
      <c r="V21" s="5"/>
      <c r="W21" s="3"/>
      <c r="X21" s="3"/>
    </row>
    <row r="22" spans="1:24" ht="31.5" customHeight="1">
      <c r="A22" s="7" t="s">
        <v>542</v>
      </c>
      <c r="B22" s="7" t="s">
        <v>93</v>
      </c>
      <c r="C22" s="7" t="s">
        <v>272</v>
      </c>
      <c r="D22" s="7" t="s">
        <v>271</v>
      </c>
      <c r="E22" s="7" t="s">
        <v>543</v>
      </c>
      <c r="F22" s="7" t="s">
        <v>270</v>
      </c>
      <c r="G22" s="7" t="s">
        <v>273</v>
      </c>
      <c r="H22" s="7" t="s">
        <v>544</v>
      </c>
      <c r="I22" s="7">
        <v>53550</v>
      </c>
      <c r="J22" s="7" t="s">
        <v>4</v>
      </c>
      <c r="K22" s="7" t="s">
        <v>417</v>
      </c>
      <c r="L22" s="7" t="s">
        <v>103</v>
      </c>
      <c r="M22" s="206" t="s">
        <v>103</v>
      </c>
      <c r="N22" s="7">
        <v>2000</v>
      </c>
      <c r="O22" s="7">
        <v>1</v>
      </c>
      <c r="P22" s="206">
        <v>2000</v>
      </c>
      <c r="Q22" s="7">
        <v>0</v>
      </c>
      <c r="R22" s="7"/>
      <c r="S22" s="210"/>
      <c r="T22" s="8"/>
      <c r="U22" s="319"/>
      <c r="V22" s="5"/>
      <c r="W22" s="3"/>
      <c r="X22" s="3"/>
    </row>
    <row r="23" spans="1:24" ht="43.5">
      <c r="A23" s="7" t="s">
        <v>545</v>
      </c>
      <c r="B23" s="7" t="s">
        <v>93</v>
      </c>
      <c r="C23" s="7" t="s">
        <v>272</v>
      </c>
      <c r="D23" s="7" t="s">
        <v>271</v>
      </c>
      <c r="E23" s="7" t="s">
        <v>543</v>
      </c>
      <c r="F23" s="7" t="s">
        <v>270</v>
      </c>
      <c r="G23" s="7" t="s">
        <v>546</v>
      </c>
      <c r="H23" s="7" t="s">
        <v>547</v>
      </c>
      <c r="I23" s="7">
        <v>53920</v>
      </c>
      <c r="J23" s="7" t="s">
        <v>4</v>
      </c>
      <c r="K23" s="7" t="s">
        <v>417</v>
      </c>
      <c r="L23" s="7" t="s">
        <v>103</v>
      </c>
      <c r="M23" s="206" t="s">
        <v>103</v>
      </c>
      <c r="N23" s="7">
        <v>200</v>
      </c>
      <c r="O23" s="7">
        <v>2</v>
      </c>
      <c r="P23" s="206">
        <v>400</v>
      </c>
      <c r="Q23" s="7">
        <v>0</v>
      </c>
      <c r="R23" s="7"/>
      <c r="S23" s="210"/>
      <c r="T23" s="8"/>
      <c r="U23" s="319"/>
      <c r="V23" s="186"/>
      <c r="W23" s="3"/>
      <c r="X23" s="3"/>
    </row>
    <row r="24" spans="1:24" ht="40.5" customHeight="1">
      <c r="A24" s="7" t="s">
        <v>548</v>
      </c>
      <c r="B24" s="7" t="s">
        <v>93</v>
      </c>
      <c r="C24" s="7" t="s">
        <v>549</v>
      </c>
      <c r="D24" s="7" t="s">
        <v>271</v>
      </c>
      <c r="E24" s="7" t="s">
        <v>549</v>
      </c>
      <c r="F24" s="7" t="s">
        <v>550</v>
      </c>
      <c r="G24" s="7" t="s">
        <v>551</v>
      </c>
      <c r="H24" s="7" t="s">
        <v>552</v>
      </c>
      <c r="I24" s="7">
        <v>53920</v>
      </c>
      <c r="J24" s="7" t="s">
        <v>4</v>
      </c>
      <c r="K24" s="7" t="s">
        <v>346</v>
      </c>
      <c r="L24" s="7" t="s">
        <v>103</v>
      </c>
      <c r="M24" s="206" t="s">
        <v>103</v>
      </c>
      <c r="N24" s="7">
        <v>150</v>
      </c>
      <c r="O24" s="7">
        <v>2</v>
      </c>
      <c r="P24" s="206">
        <v>300</v>
      </c>
      <c r="Q24" s="7">
        <v>0</v>
      </c>
      <c r="R24" s="7"/>
      <c r="S24" s="210"/>
      <c r="T24" s="8"/>
      <c r="U24" s="319"/>
      <c r="V24" s="5"/>
      <c r="W24" s="3"/>
      <c r="X24" s="3"/>
    </row>
    <row r="25" spans="1:24" ht="31.5" customHeight="1">
      <c r="A25" s="7" t="s">
        <v>553</v>
      </c>
      <c r="B25" s="7" t="s">
        <v>93</v>
      </c>
      <c r="C25" s="7" t="s">
        <v>549</v>
      </c>
      <c r="D25" s="7" t="s">
        <v>271</v>
      </c>
      <c r="E25" s="7" t="s">
        <v>549</v>
      </c>
      <c r="F25" s="7" t="s">
        <v>550</v>
      </c>
      <c r="G25" s="7" t="s">
        <v>554</v>
      </c>
      <c r="H25" s="7" t="s">
        <v>555</v>
      </c>
      <c r="I25" s="7">
        <v>53500</v>
      </c>
      <c r="J25" s="7" t="s">
        <v>4</v>
      </c>
      <c r="K25" s="7" t="s">
        <v>346</v>
      </c>
      <c r="L25" s="7" t="s">
        <v>103</v>
      </c>
      <c r="M25" s="206" t="s">
        <v>103</v>
      </c>
      <c r="N25" s="7">
        <v>1000</v>
      </c>
      <c r="O25" s="7">
        <v>1</v>
      </c>
      <c r="P25" s="206">
        <v>1000</v>
      </c>
      <c r="Q25" s="7">
        <v>0</v>
      </c>
      <c r="R25" s="7"/>
      <c r="S25" s="210"/>
      <c r="T25" s="8"/>
      <c r="U25" s="319"/>
      <c r="V25" s="5"/>
      <c r="W25" s="3"/>
      <c r="X25" s="3"/>
    </row>
    <row r="26" spans="1:24" ht="29">
      <c r="A26" s="7" t="s">
        <v>556</v>
      </c>
      <c r="B26" s="7" t="s">
        <v>93</v>
      </c>
      <c r="C26" s="7" t="s">
        <v>557</v>
      </c>
      <c r="D26" s="7" t="s">
        <v>558</v>
      </c>
      <c r="E26" s="7" t="s">
        <v>559</v>
      </c>
      <c r="F26" s="7" t="s">
        <v>560</v>
      </c>
      <c r="G26" s="7" t="s">
        <v>561</v>
      </c>
      <c r="H26" s="7" t="s">
        <v>562</v>
      </c>
      <c r="I26" s="7">
        <v>53500</v>
      </c>
      <c r="J26" s="7" t="s">
        <v>4</v>
      </c>
      <c r="K26" s="7" t="s">
        <v>346</v>
      </c>
      <c r="L26" s="7" t="s">
        <v>103</v>
      </c>
      <c r="M26" s="206" t="s">
        <v>103</v>
      </c>
      <c r="N26" s="7">
        <v>10000</v>
      </c>
      <c r="O26" s="7">
        <v>1</v>
      </c>
      <c r="P26" s="206">
        <v>10000</v>
      </c>
      <c r="Q26" s="7">
        <v>0</v>
      </c>
      <c r="R26" s="7"/>
      <c r="S26" s="210"/>
      <c r="T26" s="8"/>
      <c r="U26" s="319"/>
      <c r="V26" s="5"/>
      <c r="W26" s="3"/>
      <c r="X26" s="3"/>
    </row>
    <row r="27" spans="1:24" ht="43.5">
      <c r="A27" s="7" t="s">
        <v>563</v>
      </c>
      <c r="B27" s="7" t="s">
        <v>93</v>
      </c>
      <c r="C27" s="7" t="s">
        <v>557</v>
      </c>
      <c r="D27" s="7" t="s">
        <v>558</v>
      </c>
      <c r="E27" s="7" t="s">
        <v>559</v>
      </c>
      <c r="F27" s="7" t="s">
        <v>560</v>
      </c>
      <c r="G27" s="7" t="s">
        <v>564</v>
      </c>
      <c r="H27" s="7" t="s">
        <v>565</v>
      </c>
      <c r="I27" s="7">
        <v>51310</v>
      </c>
      <c r="J27" s="7" t="s">
        <v>4</v>
      </c>
      <c r="K27" s="7" t="s">
        <v>346</v>
      </c>
      <c r="L27" s="7" t="s">
        <v>103</v>
      </c>
      <c r="M27" s="206" t="s">
        <v>103</v>
      </c>
      <c r="N27" s="7">
        <v>15000</v>
      </c>
      <c r="O27" s="7">
        <v>1</v>
      </c>
      <c r="P27" s="206">
        <v>15000</v>
      </c>
      <c r="Q27" s="7">
        <v>0</v>
      </c>
      <c r="R27" s="7"/>
      <c r="S27" s="210"/>
      <c r="T27" s="8"/>
      <c r="U27" s="319"/>
      <c r="V27" s="5"/>
      <c r="W27" s="3"/>
      <c r="X27" s="3"/>
    </row>
    <row r="28" spans="1:24" ht="43.5">
      <c r="A28" s="7" t="s">
        <v>566</v>
      </c>
      <c r="B28" s="7" t="s">
        <v>93</v>
      </c>
      <c r="C28" s="7" t="s">
        <v>557</v>
      </c>
      <c r="D28" s="7" t="s">
        <v>558</v>
      </c>
      <c r="E28" s="7" t="s">
        <v>559</v>
      </c>
      <c r="F28" s="7" t="s">
        <v>560</v>
      </c>
      <c r="G28" s="7" t="s">
        <v>567</v>
      </c>
      <c r="H28" s="7" t="s">
        <v>568</v>
      </c>
      <c r="I28" s="7">
        <v>54100</v>
      </c>
      <c r="J28" s="7" t="s">
        <v>4</v>
      </c>
      <c r="K28" s="7" t="s">
        <v>569</v>
      </c>
      <c r="L28" s="7" t="s">
        <v>103</v>
      </c>
      <c r="M28" s="206" t="s">
        <v>103</v>
      </c>
      <c r="N28" s="7">
        <v>5000</v>
      </c>
      <c r="O28" s="7">
        <v>1</v>
      </c>
      <c r="P28" s="206">
        <v>5000</v>
      </c>
      <c r="Q28" s="7">
        <v>0</v>
      </c>
      <c r="R28" s="7"/>
      <c r="S28" s="210"/>
      <c r="T28" s="8"/>
      <c r="U28" s="319"/>
      <c r="V28" s="5"/>
      <c r="W28" s="3"/>
      <c r="X28" s="3"/>
    </row>
    <row r="29" spans="1:24" ht="43.5">
      <c r="A29" s="7" t="s">
        <v>570</v>
      </c>
      <c r="B29" s="7" t="s">
        <v>93</v>
      </c>
      <c r="C29" s="7" t="s">
        <v>557</v>
      </c>
      <c r="D29" s="7" t="s">
        <v>558</v>
      </c>
      <c r="E29" s="7" t="s">
        <v>559</v>
      </c>
      <c r="F29" s="7" t="s">
        <v>560</v>
      </c>
      <c r="G29" s="7" t="s">
        <v>571</v>
      </c>
      <c r="H29" s="7" t="s">
        <v>572</v>
      </c>
      <c r="I29" s="7">
        <v>53550</v>
      </c>
      <c r="J29" s="7" t="s">
        <v>4</v>
      </c>
      <c r="K29" s="7" t="s">
        <v>392</v>
      </c>
      <c r="L29" s="7" t="s">
        <v>103</v>
      </c>
      <c r="M29" s="206" t="s">
        <v>103</v>
      </c>
      <c r="N29" s="7">
        <v>4000</v>
      </c>
      <c r="O29" s="7">
        <v>1</v>
      </c>
      <c r="P29" s="206">
        <v>4000</v>
      </c>
      <c r="Q29" s="7">
        <v>0</v>
      </c>
      <c r="R29" s="7"/>
      <c r="S29" s="210"/>
      <c r="T29" s="8"/>
      <c r="U29" s="319"/>
      <c r="V29" s="5"/>
      <c r="W29" s="3"/>
      <c r="X29" s="3"/>
    </row>
    <row r="30" spans="1:24" ht="71" customHeight="1">
      <c r="A30" s="7" t="s">
        <v>573</v>
      </c>
      <c r="B30" s="7" t="s">
        <v>93</v>
      </c>
      <c r="C30" s="7" t="s">
        <v>557</v>
      </c>
      <c r="D30" s="7" t="s">
        <v>558</v>
      </c>
      <c r="E30" s="7" t="s">
        <v>559</v>
      </c>
      <c r="F30" s="7" t="s">
        <v>560</v>
      </c>
      <c r="G30" s="7" t="s">
        <v>574</v>
      </c>
      <c r="H30" s="7" t="s">
        <v>575</v>
      </c>
      <c r="I30" s="7">
        <v>51310</v>
      </c>
      <c r="J30" s="7" t="s">
        <v>3</v>
      </c>
      <c r="K30" s="7" t="s">
        <v>346</v>
      </c>
      <c r="L30" s="7" t="s">
        <v>103</v>
      </c>
      <c r="M30" s="206" t="s">
        <v>103</v>
      </c>
      <c r="N30" s="7">
        <v>78000</v>
      </c>
      <c r="O30" s="7">
        <v>2</v>
      </c>
      <c r="P30" s="206">
        <v>156000</v>
      </c>
      <c r="Q30" s="7">
        <v>0</v>
      </c>
      <c r="R30" s="7"/>
      <c r="S30" s="210"/>
      <c r="T30" s="8"/>
      <c r="U30" s="319"/>
      <c r="V30" s="5"/>
      <c r="W30" s="3"/>
      <c r="X30" s="3"/>
    </row>
    <row r="31" spans="1:24" ht="71.5" customHeight="1">
      <c r="A31" s="7" t="s">
        <v>576</v>
      </c>
      <c r="B31" s="7" t="s">
        <v>93</v>
      </c>
      <c r="C31" s="7" t="s">
        <v>557</v>
      </c>
      <c r="D31" s="7" t="s">
        <v>558</v>
      </c>
      <c r="E31" s="7" t="s">
        <v>559</v>
      </c>
      <c r="F31" s="7" t="s">
        <v>560</v>
      </c>
      <c r="G31" s="7" t="s">
        <v>577</v>
      </c>
      <c r="H31" s="7" t="s">
        <v>578</v>
      </c>
      <c r="I31" s="7">
        <v>51310</v>
      </c>
      <c r="J31" s="7" t="s">
        <v>3</v>
      </c>
      <c r="K31" s="7" t="s">
        <v>346</v>
      </c>
      <c r="L31" s="7" t="s">
        <v>103</v>
      </c>
      <c r="M31" s="206" t="s">
        <v>103</v>
      </c>
      <c r="N31" s="7">
        <v>78000</v>
      </c>
      <c r="O31" s="7">
        <v>1</v>
      </c>
      <c r="P31" s="206">
        <v>78000</v>
      </c>
      <c r="Q31" s="7">
        <v>0</v>
      </c>
      <c r="R31" s="7"/>
      <c r="S31" s="210"/>
      <c r="T31" s="8"/>
      <c r="U31" s="319"/>
      <c r="V31" s="5"/>
      <c r="W31" s="3"/>
      <c r="X31" s="3"/>
    </row>
    <row r="32" spans="1:24" ht="29">
      <c r="A32" s="7" t="s">
        <v>579</v>
      </c>
      <c r="B32" s="7" t="s">
        <v>93</v>
      </c>
      <c r="C32" s="7" t="s">
        <v>557</v>
      </c>
      <c r="D32" s="7" t="s">
        <v>558</v>
      </c>
      <c r="E32" s="7" t="s">
        <v>559</v>
      </c>
      <c r="F32" s="7" t="s">
        <v>560</v>
      </c>
      <c r="G32" s="7" t="s">
        <v>580</v>
      </c>
      <c r="H32" s="7" t="s">
        <v>581</v>
      </c>
      <c r="I32" s="7">
        <v>51310</v>
      </c>
      <c r="J32" s="7" t="s">
        <v>3</v>
      </c>
      <c r="K32" s="7" t="s">
        <v>346</v>
      </c>
      <c r="L32" s="7" t="s">
        <v>103</v>
      </c>
      <c r="M32" s="206" t="s">
        <v>103</v>
      </c>
      <c r="N32" s="7">
        <v>15000</v>
      </c>
      <c r="O32" s="7">
        <v>1</v>
      </c>
      <c r="P32" s="206">
        <v>15000</v>
      </c>
      <c r="Q32" s="7">
        <v>0</v>
      </c>
      <c r="R32" s="7"/>
      <c r="S32" s="210"/>
      <c r="T32" s="8"/>
      <c r="U32" s="319"/>
      <c r="V32" s="5"/>
      <c r="W32" s="3"/>
      <c r="X32" s="3"/>
    </row>
    <row r="33" spans="1:22" s="4" customFormat="1" ht="69.5" customHeight="1">
      <c r="A33" s="7" t="s">
        <v>582</v>
      </c>
      <c r="B33" s="7" t="s">
        <v>53</v>
      </c>
      <c r="C33" s="7" t="s">
        <v>54</v>
      </c>
      <c r="D33" s="7" t="s">
        <v>583</v>
      </c>
      <c r="E33" s="7" t="s">
        <v>60</v>
      </c>
      <c r="F33" s="7"/>
      <c r="G33" s="7" t="s">
        <v>584</v>
      </c>
      <c r="H33" s="7" t="s">
        <v>585</v>
      </c>
      <c r="I33" s="7"/>
      <c r="J33" s="7" t="s">
        <v>4</v>
      </c>
      <c r="K33" s="7" t="s">
        <v>346</v>
      </c>
      <c r="L33" s="7" t="s">
        <v>103</v>
      </c>
      <c r="M33" s="7" t="s">
        <v>209</v>
      </c>
      <c r="N33" s="7">
        <v>3500</v>
      </c>
      <c r="O33" s="7">
        <v>1</v>
      </c>
      <c r="P33" s="7">
        <v>3500</v>
      </c>
      <c r="Q33" s="7">
        <v>0</v>
      </c>
      <c r="R33" s="7"/>
      <c r="S33" s="7"/>
      <c r="T33" s="7"/>
      <c r="U33" s="272"/>
      <c r="V33" s="7"/>
    </row>
    <row r="34" spans="1:22" s="4" customFormat="1" ht="68.5" customHeight="1">
      <c r="A34" s="7" t="s">
        <v>586</v>
      </c>
      <c r="B34" s="7" t="s">
        <v>53</v>
      </c>
      <c r="C34" s="7" t="s">
        <v>54</v>
      </c>
      <c r="D34" s="7" t="s">
        <v>587</v>
      </c>
      <c r="E34" s="7" t="s">
        <v>59</v>
      </c>
      <c r="F34" s="7"/>
      <c r="G34" s="7" t="s">
        <v>584</v>
      </c>
      <c r="H34" s="7" t="s">
        <v>585</v>
      </c>
      <c r="I34" s="7"/>
      <c r="J34" s="7" t="s">
        <v>4</v>
      </c>
      <c r="K34" s="7" t="s">
        <v>346</v>
      </c>
      <c r="L34" s="7" t="s">
        <v>103</v>
      </c>
      <c r="M34" s="7" t="s">
        <v>209</v>
      </c>
      <c r="N34" s="7">
        <v>1500</v>
      </c>
      <c r="O34" s="7">
        <v>1</v>
      </c>
      <c r="P34" s="7">
        <v>1500</v>
      </c>
      <c r="Q34" s="7">
        <v>0</v>
      </c>
      <c r="R34" s="7"/>
      <c r="S34" s="7"/>
      <c r="T34" s="7"/>
      <c r="U34" s="272"/>
      <c r="V34" s="7"/>
    </row>
    <row r="35" spans="1:22" s="4" customFormat="1" ht="58">
      <c r="A35" s="7" t="s">
        <v>588</v>
      </c>
      <c r="B35" s="7" t="s">
        <v>53</v>
      </c>
      <c r="C35" s="7" t="s">
        <v>54</v>
      </c>
      <c r="D35" s="7" t="s">
        <v>589</v>
      </c>
      <c r="E35" s="7" t="s">
        <v>55</v>
      </c>
      <c r="F35" s="7"/>
      <c r="G35" s="7" t="s">
        <v>57</v>
      </c>
      <c r="H35" s="7" t="s">
        <v>647</v>
      </c>
      <c r="I35" s="7"/>
      <c r="J35" s="7" t="s">
        <v>4</v>
      </c>
      <c r="K35" s="7" t="s">
        <v>346</v>
      </c>
      <c r="L35" s="7" t="s">
        <v>103</v>
      </c>
      <c r="M35" s="7" t="s">
        <v>209</v>
      </c>
      <c r="N35" s="7">
        <v>2400</v>
      </c>
      <c r="O35" s="7">
        <v>1</v>
      </c>
      <c r="P35" s="7">
        <v>2400</v>
      </c>
      <c r="Q35" s="7">
        <v>0</v>
      </c>
      <c r="R35" s="7"/>
      <c r="S35" s="7"/>
      <c r="T35" s="7"/>
      <c r="U35" s="272"/>
      <c r="V35" s="7"/>
    </row>
    <row r="36" spans="1:22" s="4" customFormat="1" ht="58">
      <c r="A36" s="7" t="s">
        <v>590</v>
      </c>
      <c r="B36" s="7" t="s">
        <v>53</v>
      </c>
      <c r="C36" s="7" t="s">
        <v>54</v>
      </c>
      <c r="D36" s="7" t="s">
        <v>591</v>
      </c>
      <c r="E36" s="7" t="s">
        <v>61</v>
      </c>
      <c r="F36" s="7"/>
      <c r="G36" s="7" t="s">
        <v>57</v>
      </c>
      <c r="H36" s="7" t="s">
        <v>647</v>
      </c>
      <c r="I36" s="7"/>
      <c r="J36" s="7" t="s">
        <v>4</v>
      </c>
      <c r="K36" s="7" t="s">
        <v>346</v>
      </c>
      <c r="L36" s="7" t="s">
        <v>103</v>
      </c>
      <c r="M36" s="7" t="s">
        <v>209</v>
      </c>
      <c r="N36" s="7">
        <v>2000</v>
      </c>
      <c r="O36" s="7">
        <v>1</v>
      </c>
      <c r="P36" s="7">
        <v>2000</v>
      </c>
      <c r="Q36" s="7">
        <v>0</v>
      </c>
      <c r="R36" s="7"/>
      <c r="S36" s="7"/>
      <c r="T36" s="7"/>
      <c r="U36" s="272"/>
      <c r="V36" s="7"/>
    </row>
    <row r="37" spans="1:22" s="4" customFormat="1" ht="58">
      <c r="A37" s="7" t="s">
        <v>592</v>
      </c>
      <c r="B37" s="7" t="s">
        <v>53</v>
      </c>
      <c r="C37" s="7" t="s">
        <v>54</v>
      </c>
      <c r="D37" s="7" t="s">
        <v>583</v>
      </c>
      <c r="E37" s="7" t="s">
        <v>60</v>
      </c>
      <c r="F37" s="7"/>
      <c r="G37" s="7" t="s">
        <v>57</v>
      </c>
      <c r="H37" s="7" t="s">
        <v>647</v>
      </c>
      <c r="I37" s="7"/>
      <c r="J37" s="7" t="s">
        <v>4</v>
      </c>
      <c r="K37" s="7" t="s">
        <v>346</v>
      </c>
      <c r="L37" s="7" t="s">
        <v>103</v>
      </c>
      <c r="M37" s="7" t="s">
        <v>209</v>
      </c>
      <c r="N37" s="7">
        <v>1300</v>
      </c>
      <c r="O37" s="7">
        <v>1</v>
      </c>
      <c r="P37" s="7">
        <v>1300</v>
      </c>
      <c r="Q37" s="7">
        <v>0</v>
      </c>
      <c r="R37" s="7"/>
      <c r="S37" s="7"/>
      <c r="T37" s="7"/>
      <c r="U37" s="272"/>
      <c r="V37" s="7"/>
    </row>
    <row r="38" spans="1:22" s="4" customFormat="1" ht="58">
      <c r="A38" s="7" t="s">
        <v>593</v>
      </c>
      <c r="B38" s="7" t="s">
        <v>53</v>
      </c>
      <c r="C38" s="7" t="s">
        <v>54</v>
      </c>
      <c r="D38" s="7" t="s">
        <v>594</v>
      </c>
      <c r="E38" s="7" t="s">
        <v>595</v>
      </c>
      <c r="F38" s="7"/>
      <c r="G38" s="7" t="s">
        <v>57</v>
      </c>
      <c r="H38" s="7" t="s">
        <v>647</v>
      </c>
      <c r="I38" s="7"/>
      <c r="J38" s="7" t="s">
        <v>4</v>
      </c>
      <c r="K38" s="7" t="s">
        <v>346</v>
      </c>
      <c r="L38" s="7" t="s">
        <v>103</v>
      </c>
      <c r="M38" s="7" t="s">
        <v>209</v>
      </c>
      <c r="N38" s="7">
        <v>2000</v>
      </c>
      <c r="O38" s="7">
        <v>1</v>
      </c>
      <c r="P38" s="7">
        <v>2000</v>
      </c>
      <c r="Q38" s="7">
        <v>0</v>
      </c>
      <c r="R38" s="7"/>
      <c r="S38" s="7"/>
      <c r="T38" s="7"/>
      <c r="U38" s="272"/>
      <c r="V38" s="7"/>
    </row>
    <row r="39" spans="1:22" s="4" customFormat="1" ht="58">
      <c r="A39" s="7" t="s">
        <v>596</v>
      </c>
      <c r="B39" s="7" t="s">
        <v>53</v>
      </c>
      <c r="C39" s="7" t="s">
        <v>54</v>
      </c>
      <c r="D39" s="7" t="s">
        <v>597</v>
      </c>
      <c r="E39" s="7" t="s">
        <v>598</v>
      </c>
      <c r="F39" s="7"/>
      <c r="G39" s="7" t="s">
        <v>57</v>
      </c>
      <c r="H39" s="7" t="s">
        <v>647</v>
      </c>
      <c r="I39" s="7"/>
      <c r="J39" s="7" t="s">
        <v>4</v>
      </c>
      <c r="K39" s="7" t="s">
        <v>346</v>
      </c>
      <c r="L39" s="7" t="s">
        <v>103</v>
      </c>
      <c r="M39" s="7" t="s">
        <v>209</v>
      </c>
      <c r="N39" s="7">
        <v>1300</v>
      </c>
      <c r="O39" s="7">
        <v>1</v>
      </c>
      <c r="P39" s="7">
        <v>1300</v>
      </c>
      <c r="Q39" s="7">
        <v>0</v>
      </c>
      <c r="R39" s="7"/>
      <c r="S39" s="7"/>
      <c r="T39" s="7"/>
      <c r="U39" s="272"/>
      <c r="V39" s="7"/>
    </row>
    <row r="40" spans="1:22" s="4" customFormat="1" ht="58">
      <c r="A40" s="7" t="s">
        <v>599</v>
      </c>
      <c r="B40" s="7" t="s">
        <v>53</v>
      </c>
      <c r="C40" s="7" t="s">
        <v>54</v>
      </c>
      <c r="D40" s="7" t="s">
        <v>600</v>
      </c>
      <c r="E40" s="7" t="s">
        <v>56</v>
      </c>
      <c r="F40" s="7"/>
      <c r="G40" s="7" t="s">
        <v>57</v>
      </c>
      <c r="H40" s="7" t="s">
        <v>647</v>
      </c>
      <c r="I40" s="7"/>
      <c r="J40" s="7" t="s">
        <v>4</v>
      </c>
      <c r="K40" s="7" t="s">
        <v>346</v>
      </c>
      <c r="L40" s="7" t="s">
        <v>103</v>
      </c>
      <c r="M40" s="7" t="s">
        <v>209</v>
      </c>
      <c r="N40" s="7">
        <v>2000</v>
      </c>
      <c r="O40" s="7">
        <v>1</v>
      </c>
      <c r="P40" s="7">
        <v>2000</v>
      </c>
      <c r="Q40" s="7">
        <v>0</v>
      </c>
      <c r="R40" s="7"/>
      <c r="S40" s="7"/>
      <c r="T40" s="7"/>
      <c r="U40" s="272"/>
      <c r="V40" s="7"/>
    </row>
    <row r="41" spans="1:22" s="4" customFormat="1" ht="58">
      <c r="A41" s="7" t="s">
        <v>601</v>
      </c>
      <c r="B41" s="7" t="s">
        <v>53</v>
      </c>
      <c r="C41" s="7" t="s">
        <v>54</v>
      </c>
      <c r="D41" s="7" t="s">
        <v>602</v>
      </c>
      <c r="E41" s="7" t="s">
        <v>603</v>
      </c>
      <c r="F41" s="7"/>
      <c r="G41" s="7" t="s">
        <v>57</v>
      </c>
      <c r="H41" s="7" t="s">
        <v>647</v>
      </c>
      <c r="I41" s="7"/>
      <c r="J41" s="7" t="s">
        <v>4</v>
      </c>
      <c r="K41" s="7" t="s">
        <v>346</v>
      </c>
      <c r="L41" s="7" t="s">
        <v>103</v>
      </c>
      <c r="M41" s="7" t="s">
        <v>209</v>
      </c>
      <c r="N41" s="7">
        <v>1000</v>
      </c>
      <c r="O41" s="7">
        <v>1</v>
      </c>
      <c r="P41" s="7">
        <v>1000</v>
      </c>
      <c r="Q41" s="7">
        <v>0</v>
      </c>
      <c r="R41" s="7"/>
      <c r="S41" s="7"/>
      <c r="T41" s="7"/>
      <c r="U41" s="272"/>
      <c r="V41" s="7"/>
    </row>
    <row r="42" spans="1:22" s="4" customFormat="1" ht="58">
      <c r="A42" s="7" t="s">
        <v>604</v>
      </c>
      <c r="B42" s="7" t="s">
        <v>53</v>
      </c>
      <c r="C42" s="7" t="s">
        <v>54</v>
      </c>
      <c r="D42" s="7" t="s">
        <v>605</v>
      </c>
      <c r="E42" s="7" t="s">
        <v>58</v>
      </c>
      <c r="F42" s="7"/>
      <c r="G42" s="7" t="s">
        <v>606</v>
      </c>
      <c r="H42" s="7" t="s">
        <v>647</v>
      </c>
      <c r="I42" s="7"/>
      <c r="J42" s="7" t="s">
        <v>4</v>
      </c>
      <c r="K42" s="7" t="s">
        <v>346</v>
      </c>
      <c r="L42" s="7" t="s">
        <v>103</v>
      </c>
      <c r="M42" s="7" t="s">
        <v>209</v>
      </c>
      <c r="N42" s="7">
        <v>1200</v>
      </c>
      <c r="O42" s="7">
        <v>1</v>
      </c>
      <c r="P42" s="7">
        <v>1200</v>
      </c>
      <c r="Q42" s="7">
        <v>0</v>
      </c>
      <c r="R42" s="7"/>
      <c r="S42" s="7"/>
      <c r="T42" s="7"/>
      <c r="U42" s="272"/>
      <c r="V42" s="7"/>
    </row>
    <row r="43" spans="1:22" s="4" customFormat="1" ht="58">
      <c r="A43" s="7" t="s">
        <v>607</v>
      </c>
      <c r="B43" s="7" t="s">
        <v>53</v>
      </c>
      <c r="C43" s="7" t="s">
        <v>54</v>
      </c>
      <c r="D43" s="7" t="s">
        <v>587</v>
      </c>
      <c r="E43" s="7" t="s">
        <v>59</v>
      </c>
      <c r="F43" s="7"/>
      <c r="G43" s="7" t="s">
        <v>57</v>
      </c>
      <c r="H43" s="7" t="s">
        <v>647</v>
      </c>
      <c r="I43" s="7"/>
      <c r="J43" s="7" t="s">
        <v>4</v>
      </c>
      <c r="K43" s="7" t="s">
        <v>346</v>
      </c>
      <c r="L43" s="7" t="s">
        <v>103</v>
      </c>
      <c r="M43" s="7" t="s">
        <v>209</v>
      </c>
      <c r="N43" s="7">
        <v>1200</v>
      </c>
      <c r="O43" s="7">
        <v>1</v>
      </c>
      <c r="P43" s="7">
        <v>1200</v>
      </c>
      <c r="Q43" s="7">
        <v>0</v>
      </c>
      <c r="R43" s="7"/>
      <c r="S43" s="7"/>
      <c r="T43" s="7"/>
      <c r="U43" s="272"/>
      <c r="V43" s="7"/>
    </row>
    <row r="44" spans="1:22" s="4" customFormat="1" ht="58">
      <c r="A44" s="7" t="s">
        <v>608</v>
      </c>
      <c r="B44" s="7" t="s">
        <v>53</v>
      </c>
      <c r="C44" s="7" t="s">
        <v>54</v>
      </c>
      <c r="D44" s="7" t="s">
        <v>609</v>
      </c>
      <c r="E44" s="7" t="s">
        <v>610</v>
      </c>
      <c r="F44" s="7"/>
      <c r="G44" s="7" t="s">
        <v>57</v>
      </c>
      <c r="H44" s="7" t="s">
        <v>647</v>
      </c>
      <c r="I44" s="7"/>
      <c r="J44" s="7" t="s">
        <v>4</v>
      </c>
      <c r="K44" s="7" t="s">
        <v>346</v>
      </c>
      <c r="L44" s="7" t="s">
        <v>103</v>
      </c>
      <c r="M44" s="7" t="s">
        <v>209</v>
      </c>
      <c r="N44" s="7">
        <v>2200</v>
      </c>
      <c r="O44" s="7">
        <v>1</v>
      </c>
      <c r="P44" s="7">
        <v>2200</v>
      </c>
      <c r="Q44" s="7">
        <v>0</v>
      </c>
      <c r="R44" s="7"/>
      <c r="S44" s="7"/>
      <c r="T44" s="7"/>
      <c r="U44" s="272"/>
      <c r="V44" s="7"/>
    </row>
    <row r="45" spans="1:22" s="4" customFormat="1" ht="58">
      <c r="A45" s="7" t="s">
        <v>611</v>
      </c>
      <c r="B45" s="7" t="s">
        <v>53</v>
      </c>
      <c r="C45" s="7" t="s">
        <v>54</v>
      </c>
      <c r="D45" s="7" t="s">
        <v>612</v>
      </c>
      <c r="E45" s="7" t="s">
        <v>613</v>
      </c>
      <c r="F45" s="7"/>
      <c r="G45" s="7" t="s">
        <v>57</v>
      </c>
      <c r="H45" s="7" t="s">
        <v>647</v>
      </c>
      <c r="I45" s="7"/>
      <c r="J45" s="7" t="s">
        <v>4</v>
      </c>
      <c r="K45" s="7" t="s">
        <v>346</v>
      </c>
      <c r="L45" s="7" t="s">
        <v>103</v>
      </c>
      <c r="M45" s="7" t="s">
        <v>209</v>
      </c>
      <c r="N45" s="7">
        <v>2300</v>
      </c>
      <c r="O45" s="7">
        <v>1</v>
      </c>
      <c r="P45" s="7">
        <v>2300</v>
      </c>
      <c r="Q45" s="7">
        <v>0</v>
      </c>
      <c r="R45" s="7"/>
      <c r="S45" s="7"/>
      <c r="T45" s="7"/>
      <c r="U45" s="272"/>
      <c r="V45" s="7"/>
    </row>
    <row r="46" spans="1:22" s="4" customFormat="1" ht="58">
      <c r="A46" s="7" t="s">
        <v>614</v>
      </c>
      <c r="B46" s="7" t="s">
        <v>53</v>
      </c>
      <c r="C46" s="7" t="s">
        <v>54</v>
      </c>
      <c r="D46" s="7" t="s">
        <v>615</v>
      </c>
      <c r="E46" s="7" t="s">
        <v>616</v>
      </c>
      <c r="F46" s="7"/>
      <c r="G46" s="7" t="s">
        <v>57</v>
      </c>
      <c r="H46" s="7" t="s">
        <v>647</v>
      </c>
      <c r="I46" s="7"/>
      <c r="J46" s="7" t="s">
        <v>4</v>
      </c>
      <c r="K46" s="7" t="s">
        <v>346</v>
      </c>
      <c r="L46" s="7" t="s">
        <v>103</v>
      </c>
      <c r="M46" s="7" t="s">
        <v>209</v>
      </c>
      <c r="N46" s="7">
        <v>1000</v>
      </c>
      <c r="O46" s="7">
        <v>1</v>
      </c>
      <c r="P46" s="7">
        <v>1000</v>
      </c>
      <c r="Q46" s="7">
        <v>0</v>
      </c>
      <c r="R46" s="7"/>
      <c r="S46" s="7"/>
      <c r="T46" s="7"/>
      <c r="U46" s="272"/>
      <c r="V46" s="7"/>
    </row>
    <row r="47" spans="1:22" s="4" customFormat="1" ht="54.5" customHeight="1">
      <c r="A47" s="7" t="s">
        <v>617</v>
      </c>
      <c r="B47" s="7" t="s">
        <v>53</v>
      </c>
      <c r="C47" s="7" t="s">
        <v>54</v>
      </c>
      <c r="D47" s="7" t="s">
        <v>618</v>
      </c>
      <c r="E47" s="7" t="s">
        <v>619</v>
      </c>
      <c r="F47" s="7"/>
      <c r="G47" s="7" t="s">
        <v>57</v>
      </c>
      <c r="H47" s="7" t="s">
        <v>647</v>
      </c>
      <c r="I47" s="7"/>
      <c r="J47" s="7" t="s">
        <v>4</v>
      </c>
      <c r="K47" s="7" t="s">
        <v>346</v>
      </c>
      <c r="L47" s="7" t="s">
        <v>103</v>
      </c>
      <c r="M47" s="7" t="s">
        <v>209</v>
      </c>
      <c r="N47" s="7">
        <v>1400</v>
      </c>
      <c r="O47" s="7">
        <v>1</v>
      </c>
      <c r="P47" s="7">
        <v>1400</v>
      </c>
      <c r="Q47" s="7">
        <v>0</v>
      </c>
      <c r="R47" s="7"/>
      <c r="S47" s="7"/>
      <c r="T47" s="7"/>
      <c r="U47" s="272"/>
      <c r="V47" s="7"/>
    </row>
    <row r="48" spans="1:22" s="4" customFormat="1" ht="68.5" customHeight="1">
      <c r="A48" s="7" t="s">
        <v>620</v>
      </c>
      <c r="B48" s="7" t="s">
        <v>53</v>
      </c>
      <c r="C48" s="7" t="s">
        <v>54</v>
      </c>
      <c r="D48" s="7" t="s">
        <v>621</v>
      </c>
      <c r="E48" s="7" t="s">
        <v>62</v>
      </c>
      <c r="F48" s="7"/>
      <c r="G48" s="7" t="s">
        <v>63</v>
      </c>
      <c r="H48" s="7" t="s">
        <v>622</v>
      </c>
      <c r="I48" s="7">
        <v>51220</v>
      </c>
      <c r="J48" s="7" t="s">
        <v>3</v>
      </c>
      <c r="K48" s="7" t="s">
        <v>346</v>
      </c>
      <c r="L48" s="7" t="s">
        <v>103</v>
      </c>
      <c r="M48" s="7" t="s">
        <v>209</v>
      </c>
      <c r="N48" s="7">
        <v>75000</v>
      </c>
      <c r="O48" s="7">
        <v>1</v>
      </c>
      <c r="P48" s="7">
        <v>75000</v>
      </c>
      <c r="Q48" s="7">
        <v>0</v>
      </c>
      <c r="R48" s="7"/>
      <c r="S48" s="7"/>
      <c r="T48" s="7"/>
      <c r="U48" s="272"/>
      <c r="V48" s="7"/>
    </row>
    <row r="49" spans="1:24" s="4" customFormat="1" ht="72.5">
      <c r="A49" s="7" t="s">
        <v>623</v>
      </c>
      <c r="B49" s="7" t="s">
        <v>53</v>
      </c>
      <c r="C49" s="7" t="s">
        <v>54</v>
      </c>
      <c r="D49" s="7" t="s">
        <v>589</v>
      </c>
      <c r="E49" s="7" t="s">
        <v>55</v>
      </c>
      <c r="F49" s="7"/>
      <c r="G49" s="7" t="s">
        <v>584</v>
      </c>
      <c r="H49" s="7" t="s">
        <v>624</v>
      </c>
      <c r="I49" s="7" t="s">
        <v>625</v>
      </c>
      <c r="J49" s="7" t="s">
        <v>4</v>
      </c>
      <c r="K49" s="7" t="s">
        <v>346</v>
      </c>
      <c r="L49" s="7" t="s">
        <v>103</v>
      </c>
      <c r="M49" s="7" t="s">
        <v>209</v>
      </c>
      <c r="N49" s="7">
        <v>7800</v>
      </c>
      <c r="O49" s="7">
        <v>1</v>
      </c>
      <c r="P49" s="7">
        <v>7800</v>
      </c>
      <c r="Q49" s="7">
        <v>0</v>
      </c>
      <c r="R49" s="7"/>
      <c r="S49" s="7"/>
      <c r="T49" s="7"/>
      <c r="U49" s="272"/>
      <c r="V49" s="7"/>
    </row>
    <row r="50" spans="1:24" s="4" customFormat="1" ht="72.5">
      <c r="A50" s="7" t="s">
        <v>626</v>
      </c>
      <c r="B50" s="7" t="s">
        <v>53</v>
      </c>
      <c r="C50" s="7" t="s">
        <v>54</v>
      </c>
      <c r="D50" s="7" t="s">
        <v>594</v>
      </c>
      <c r="E50" s="7" t="s">
        <v>595</v>
      </c>
      <c r="F50" s="7"/>
      <c r="G50" s="7" t="s">
        <v>584</v>
      </c>
      <c r="H50" s="7" t="s">
        <v>585</v>
      </c>
      <c r="I50" s="7" t="s">
        <v>625</v>
      </c>
      <c r="J50" s="7" t="s">
        <v>4</v>
      </c>
      <c r="K50" s="7" t="s">
        <v>346</v>
      </c>
      <c r="L50" s="7" t="s">
        <v>103</v>
      </c>
      <c r="M50" s="7" t="s">
        <v>209</v>
      </c>
      <c r="N50" s="7">
        <v>2175</v>
      </c>
      <c r="O50" s="7">
        <v>1</v>
      </c>
      <c r="P50" s="7">
        <v>2175</v>
      </c>
      <c r="Q50" s="7">
        <v>0</v>
      </c>
      <c r="R50" s="7"/>
      <c r="S50" s="7"/>
      <c r="T50" s="7"/>
      <c r="U50" s="272"/>
      <c r="V50" s="7"/>
    </row>
    <row r="51" spans="1:24" s="4" customFormat="1" ht="68" customHeight="1">
      <c r="A51" s="7" t="s">
        <v>627</v>
      </c>
      <c r="B51" s="7" t="s">
        <v>53</v>
      </c>
      <c r="C51" s="7" t="s">
        <v>54</v>
      </c>
      <c r="D51" s="7" t="s">
        <v>597</v>
      </c>
      <c r="E51" s="7" t="s">
        <v>598</v>
      </c>
      <c r="F51" s="7"/>
      <c r="G51" s="7" t="s">
        <v>584</v>
      </c>
      <c r="H51" s="7" t="s">
        <v>585</v>
      </c>
      <c r="I51" s="7" t="s">
        <v>625</v>
      </c>
      <c r="J51" s="7" t="s">
        <v>4</v>
      </c>
      <c r="K51" s="7" t="s">
        <v>346</v>
      </c>
      <c r="L51" s="7" t="s">
        <v>103</v>
      </c>
      <c r="M51" s="7" t="s">
        <v>209</v>
      </c>
      <c r="N51" s="7">
        <v>9800</v>
      </c>
      <c r="O51" s="7">
        <v>1</v>
      </c>
      <c r="P51" s="7">
        <v>9800</v>
      </c>
      <c r="Q51" s="7">
        <v>0</v>
      </c>
      <c r="R51" s="7"/>
      <c r="S51" s="7"/>
      <c r="T51" s="7"/>
      <c r="U51" s="272"/>
      <c r="V51" s="7"/>
    </row>
    <row r="52" spans="1:24" s="4" customFormat="1" ht="68.5" customHeight="1">
      <c r="A52" s="7" t="s">
        <v>628</v>
      </c>
      <c r="B52" s="7" t="s">
        <v>53</v>
      </c>
      <c r="C52" s="7" t="s">
        <v>54</v>
      </c>
      <c r="D52" s="7" t="s">
        <v>609</v>
      </c>
      <c r="E52" s="7" t="s">
        <v>610</v>
      </c>
      <c r="F52" s="7"/>
      <c r="G52" s="7" t="s">
        <v>584</v>
      </c>
      <c r="H52" s="7" t="s">
        <v>585</v>
      </c>
      <c r="I52" s="7" t="s">
        <v>625</v>
      </c>
      <c r="J52" s="7" t="s">
        <v>4</v>
      </c>
      <c r="K52" s="7" t="s">
        <v>346</v>
      </c>
      <c r="L52" s="7" t="s">
        <v>103</v>
      </c>
      <c r="M52" s="7" t="s">
        <v>209</v>
      </c>
      <c r="N52" s="7">
        <v>1915</v>
      </c>
      <c r="O52" s="7">
        <v>1</v>
      </c>
      <c r="P52" s="7">
        <v>1915</v>
      </c>
      <c r="Q52" s="7">
        <v>0</v>
      </c>
      <c r="R52" s="7"/>
      <c r="S52" s="7"/>
      <c r="T52" s="7"/>
      <c r="U52" s="272"/>
      <c r="V52" s="7"/>
    </row>
    <row r="53" spans="1:24" s="4" customFormat="1" ht="68.5" customHeight="1">
      <c r="A53" s="7" t="s">
        <v>629</v>
      </c>
      <c r="B53" s="7" t="s">
        <v>53</v>
      </c>
      <c r="C53" s="7" t="s">
        <v>54</v>
      </c>
      <c r="D53" s="7" t="s">
        <v>612</v>
      </c>
      <c r="E53" s="7" t="s">
        <v>613</v>
      </c>
      <c r="F53" s="7"/>
      <c r="G53" s="7" t="s">
        <v>584</v>
      </c>
      <c r="H53" s="7" t="s">
        <v>585</v>
      </c>
      <c r="I53" s="7" t="s">
        <v>625</v>
      </c>
      <c r="J53" s="7" t="s">
        <v>4</v>
      </c>
      <c r="K53" s="7" t="s">
        <v>346</v>
      </c>
      <c r="L53" s="7" t="s">
        <v>103</v>
      </c>
      <c r="M53" s="7" t="s">
        <v>209</v>
      </c>
      <c r="N53" s="7">
        <v>4625</v>
      </c>
      <c r="O53" s="7">
        <v>1</v>
      </c>
      <c r="P53" s="7">
        <v>4625</v>
      </c>
      <c r="Q53" s="7">
        <v>0</v>
      </c>
      <c r="R53" s="7"/>
      <c r="S53" s="7"/>
      <c r="T53" s="7"/>
      <c r="U53" s="272"/>
      <c r="V53" s="7"/>
    </row>
    <row r="54" spans="1:24" s="4" customFormat="1" ht="68.5" customHeight="1">
      <c r="A54" s="7" t="s">
        <v>630</v>
      </c>
      <c r="B54" s="7" t="s">
        <v>53</v>
      </c>
      <c r="C54" s="7" t="s">
        <v>54</v>
      </c>
      <c r="D54" s="7" t="s">
        <v>618</v>
      </c>
      <c r="E54" s="7" t="s">
        <v>619</v>
      </c>
      <c r="F54" s="7"/>
      <c r="G54" s="7" t="s">
        <v>584</v>
      </c>
      <c r="H54" s="7" t="s">
        <v>585</v>
      </c>
      <c r="I54" s="7" t="s">
        <v>625</v>
      </c>
      <c r="J54" s="7" t="s">
        <v>3</v>
      </c>
      <c r="K54" s="7" t="s">
        <v>346</v>
      </c>
      <c r="L54" s="7" t="s">
        <v>103</v>
      </c>
      <c r="M54" s="7" t="s">
        <v>209</v>
      </c>
      <c r="N54" s="7">
        <v>9800</v>
      </c>
      <c r="O54" s="7">
        <v>1</v>
      </c>
      <c r="P54" s="7">
        <v>9800</v>
      </c>
      <c r="Q54" s="7">
        <v>0</v>
      </c>
      <c r="R54" s="7"/>
      <c r="S54" s="7"/>
      <c r="T54" s="7"/>
      <c r="U54" s="272"/>
      <c r="V54" s="7"/>
    </row>
    <row r="55" spans="1:24" s="4" customFormat="1" ht="58">
      <c r="A55" s="7" t="s">
        <v>631</v>
      </c>
      <c r="B55" s="7" t="s">
        <v>53</v>
      </c>
      <c r="C55" s="7" t="s">
        <v>54</v>
      </c>
      <c r="D55" s="7" t="s">
        <v>621</v>
      </c>
      <c r="E55" s="7" t="s">
        <v>62</v>
      </c>
      <c r="F55" s="7"/>
      <c r="G55" s="7" t="s">
        <v>632</v>
      </c>
      <c r="H55" s="7" t="s">
        <v>648</v>
      </c>
      <c r="I55" s="7">
        <v>56510</v>
      </c>
      <c r="J55" s="7" t="s">
        <v>4</v>
      </c>
      <c r="K55" s="7" t="s">
        <v>346</v>
      </c>
      <c r="L55" s="7" t="s">
        <v>103</v>
      </c>
      <c r="M55" s="7" t="s">
        <v>209</v>
      </c>
      <c r="N55" s="7">
        <v>40000</v>
      </c>
      <c r="O55" s="7">
        <v>1</v>
      </c>
      <c r="P55" s="7">
        <v>40000</v>
      </c>
      <c r="Q55" s="7">
        <v>0</v>
      </c>
      <c r="R55" s="7"/>
      <c r="S55" s="7"/>
      <c r="T55" s="7"/>
      <c r="U55" s="272"/>
      <c r="V55" s="7"/>
    </row>
    <row r="56" spans="1:24" s="4" customFormat="1" ht="111.5" customHeight="1">
      <c r="A56" s="7" t="s">
        <v>633</v>
      </c>
      <c r="B56" s="7" t="s">
        <v>53</v>
      </c>
      <c r="C56" s="7" t="s">
        <v>54</v>
      </c>
      <c r="D56" s="7" t="s">
        <v>621</v>
      </c>
      <c r="E56" s="7" t="s">
        <v>62</v>
      </c>
      <c r="F56" s="7"/>
      <c r="G56" s="7" t="s">
        <v>634</v>
      </c>
      <c r="H56" s="7" t="s">
        <v>902</v>
      </c>
      <c r="I56" s="7" t="s">
        <v>635</v>
      </c>
      <c r="J56" s="7" t="s">
        <v>4</v>
      </c>
      <c r="K56" s="7" t="s">
        <v>346</v>
      </c>
      <c r="L56" s="7" t="s">
        <v>103</v>
      </c>
      <c r="M56" s="7" t="s">
        <v>209</v>
      </c>
      <c r="N56" s="7">
        <v>24000</v>
      </c>
      <c r="O56" s="7">
        <v>1</v>
      </c>
      <c r="P56" s="7">
        <v>24000</v>
      </c>
      <c r="Q56" s="7">
        <v>0</v>
      </c>
      <c r="R56" s="7"/>
      <c r="S56" s="7"/>
      <c r="T56" s="7"/>
      <c r="U56" s="272"/>
      <c r="V56" s="7"/>
    </row>
    <row r="57" spans="1:24" s="4" customFormat="1" ht="72.5">
      <c r="A57" s="7" t="s">
        <v>636</v>
      </c>
      <c r="B57" s="7" t="s">
        <v>53</v>
      </c>
      <c r="C57" s="7" t="s">
        <v>54</v>
      </c>
      <c r="D57" s="7" t="s">
        <v>591</v>
      </c>
      <c r="E57" s="7" t="s">
        <v>61</v>
      </c>
      <c r="F57" s="7"/>
      <c r="G57" s="7" t="s">
        <v>584</v>
      </c>
      <c r="H57" s="7" t="s">
        <v>585</v>
      </c>
      <c r="I57" s="7" t="s">
        <v>625</v>
      </c>
      <c r="J57" s="7" t="s">
        <v>4</v>
      </c>
      <c r="K57" s="7" t="s">
        <v>346</v>
      </c>
      <c r="L57" s="7" t="s">
        <v>103</v>
      </c>
      <c r="M57" s="7" t="s">
        <v>209</v>
      </c>
      <c r="N57" s="7">
        <v>6000</v>
      </c>
      <c r="O57" s="7">
        <v>1</v>
      </c>
      <c r="P57" s="7">
        <v>6000</v>
      </c>
      <c r="Q57" s="7">
        <v>0</v>
      </c>
      <c r="R57" s="7"/>
      <c r="S57" s="7"/>
      <c r="T57" s="7"/>
      <c r="U57" s="272"/>
      <c r="V57" s="7"/>
    </row>
    <row r="58" spans="1:24" s="4" customFormat="1" ht="72.5">
      <c r="A58" s="7" t="s">
        <v>637</v>
      </c>
      <c r="B58" s="7" t="s">
        <v>53</v>
      </c>
      <c r="C58" s="7" t="s">
        <v>54</v>
      </c>
      <c r="D58" s="7" t="s">
        <v>600</v>
      </c>
      <c r="E58" s="7" t="s">
        <v>56</v>
      </c>
      <c r="F58" s="7"/>
      <c r="G58" s="7" t="s">
        <v>584</v>
      </c>
      <c r="H58" s="7" t="s">
        <v>585</v>
      </c>
      <c r="I58" s="7" t="s">
        <v>625</v>
      </c>
      <c r="J58" s="7" t="s">
        <v>4</v>
      </c>
      <c r="K58" s="7" t="s">
        <v>346</v>
      </c>
      <c r="L58" s="7" t="s">
        <v>103</v>
      </c>
      <c r="M58" s="7" t="s">
        <v>209</v>
      </c>
      <c r="N58" s="7">
        <v>6000</v>
      </c>
      <c r="O58" s="7">
        <v>1</v>
      </c>
      <c r="P58" s="7">
        <v>6000</v>
      </c>
      <c r="Q58" s="7">
        <v>0</v>
      </c>
      <c r="R58" s="7"/>
      <c r="S58" s="7"/>
      <c r="T58" s="7"/>
      <c r="U58" s="272"/>
      <c r="V58" s="7"/>
    </row>
    <row r="59" spans="1:24" ht="23" customHeight="1">
      <c r="K59" s="330" t="s">
        <v>149</v>
      </c>
      <c r="M59" s="12"/>
      <c r="N59" s="12"/>
      <c r="O59" s="227" t="s">
        <v>638</v>
      </c>
      <c r="P59" s="228">
        <f>SUM(P4:P58)</f>
        <v>1111426.3999999999</v>
      </c>
      <c r="T59" s="228">
        <f>SUM(T4:T58)</f>
        <v>182573</v>
      </c>
      <c r="U59" s="228">
        <f>SUM(U4:U58)</f>
        <v>182573</v>
      </c>
    </row>
    <row r="60" spans="1:24" ht="24.5" customHeight="1">
      <c r="O60" s="227" t="s">
        <v>344</v>
      </c>
      <c r="T60" s="229">
        <f>T3-T59</f>
        <v>0</v>
      </c>
      <c r="U60" s="229"/>
    </row>
    <row r="61" spans="1:24">
      <c r="A61" s="4"/>
      <c r="B61" s="4"/>
      <c r="C61" s="4"/>
      <c r="D61" s="4"/>
      <c r="E61" s="4"/>
      <c r="F61" s="4"/>
      <c r="G61" s="4"/>
      <c r="I61" s="4"/>
      <c r="J61" s="4"/>
      <c r="K61" s="4"/>
      <c r="L61" s="4"/>
      <c r="M61" s="230"/>
      <c r="N61" s="4"/>
      <c r="O61" s="4"/>
      <c r="P61" s="230"/>
      <c r="Q61" s="4"/>
      <c r="R61" s="4"/>
      <c r="S61" s="195"/>
      <c r="T61" s="231"/>
      <c r="U61" s="231"/>
      <c r="V61" s="3"/>
      <c r="W61" s="3"/>
      <c r="X61" s="3"/>
    </row>
    <row r="62" spans="1:24">
      <c r="A62" s="4"/>
      <c r="B62" s="4"/>
      <c r="C62" s="4"/>
      <c r="D62" s="4"/>
      <c r="E62" s="4"/>
      <c r="F62" s="4"/>
      <c r="G62" s="4"/>
      <c r="I62" s="4"/>
      <c r="J62" s="4"/>
      <c r="K62" s="4"/>
      <c r="L62" s="4"/>
      <c r="M62" s="230"/>
      <c r="N62" s="4"/>
      <c r="O62" s="4"/>
      <c r="P62" s="230"/>
      <c r="Q62" s="4"/>
      <c r="R62" s="4"/>
      <c r="S62" s="195"/>
      <c r="T62" s="231"/>
      <c r="U62" s="231"/>
      <c r="V62" s="3"/>
      <c r="W62" s="3"/>
      <c r="X62" s="3"/>
    </row>
    <row r="63" spans="1:24">
      <c r="A63" s="4"/>
      <c r="B63" s="4"/>
      <c r="C63" s="4"/>
      <c r="D63" s="4"/>
      <c r="E63" s="4"/>
      <c r="F63" s="4"/>
      <c r="G63" s="4"/>
      <c r="I63" s="4"/>
      <c r="J63" s="4"/>
      <c r="K63" s="4"/>
      <c r="L63" s="4"/>
      <c r="M63" s="230"/>
      <c r="N63" s="4"/>
      <c r="O63" s="4"/>
      <c r="P63" s="230"/>
      <c r="Q63" s="4"/>
      <c r="R63" s="4"/>
      <c r="S63" s="195"/>
      <c r="T63" s="231"/>
      <c r="U63" s="231"/>
      <c r="V63" s="3"/>
      <c r="W63" s="3"/>
      <c r="X63" s="3"/>
    </row>
    <row r="64" spans="1:24">
      <c r="A64" s="4"/>
      <c r="B64" s="4"/>
      <c r="C64" s="4"/>
      <c r="D64" s="4"/>
      <c r="E64" s="4"/>
      <c r="F64" s="4"/>
      <c r="G64" s="4"/>
      <c r="I64" s="4"/>
      <c r="J64" s="4"/>
      <c r="K64" s="4"/>
      <c r="L64" s="4"/>
      <c r="M64" s="230"/>
      <c r="N64" s="4"/>
      <c r="O64" s="4"/>
      <c r="P64" s="230"/>
      <c r="Q64" s="4"/>
      <c r="R64" s="4"/>
      <c r="S64" s="195"/>
      <c r="T64" s="231"/>
      <c r="U64" s="231"/>
      <c r="V64" s="3"/>
      <c r="W64" s="3"/>
      <c r="X64" s="3"/>
    </row>
    <row r="65" spans="1:24">
      <c r="A65" s="4"/>
      <c r="B65" s="4"/>
      <c r="C65" s="4"/>
      <c r="D65" s="4"/>
      <c r="E65" s="4"/>
      <c r="F65" s="4"/>
      <c r="G65" s="4"/>
      <c r="I65" s="4"/>
      <c r="J65" s="4"/>
      <c r="K65" s="4"/>
      <c r="L65" s="4"/>
      <c r="M65" s="230"/>
      <c r="N65" s="4"/>
      <c r="O65" s="4"/>
      <c r="P65" s="230"/>
      <c r="Q65" s="4"/>
      <c r="R65" s="4"/>
      <c r="S65" s="195"/>
      <c r="T65" s="231"/>
      <c r="U65" s="231"/>
      <c r="V65" s="3"/>
      <c r="W65" s="3"/>
      <c r="X65" s="3"/>
    </row>
    <row r="66" spans="1:24">
      <c r="A66" s="4"/>
      <c r="B66" s="4"/>
      <c r="C66" s="4"/>
      <c r="D66" s="4"/>
      <c r="E66" s="4"/>
      <c r="F66" s="4"/>
      <c r="G66" s="4"/>
      <c r="I66" s="4"/>
      <c r="J66" s="4"/>
      <c r="K66" s="4"/>
      <c r="L66" s="4"/>
      <c r="M66" s="230"/>
      <c r="N66" s="4"/>
      <c r="O66" s="4"/>
      <c r="P66" s="230"/>
      <c r="Q66" s="4"/>
      <c r="R66" s="4"/>
      <c r="S66" s="195"/>
      <c r="T66" s="231"/>
      <c r="U66" s="231"/>
      <c r="V66" s="3"/>
      <c r="W66" s="3"/>
      <c r="X66" s="3"/>
    </row>
    <row r="67" spans="1:24">
      <c r="A67" s="4"/>
      <c r="B67" s="4"/>
      <c r="C67" s="4"/>
      <c r="D67" s="4"/>
      <c r="E67" s="4"/>
      <c r="F67" s="4"/>
      <c r="G67" s="4"/>
      <c r="I67" s="4"/>
      <c r="J67" s="4"/>
      <c r="K67" s="4"/>
      <c r="L67" s="4"/>
      <c r="M67" s="230"/>
      <c r="N67" s="4"/>
      <c r="O67" s="4"/>
      <c r="P67" s="230"/>
      <c r="Q67" s="4"/>
      <c r="R67" s="4"/>
      <c r="S67" s="195"/>
      <c r="T67" s="231"/>
      <c r="U67" s="231"/>
      <c r="V67" s="3"/>
      <c r="W67" s="3"/>
      <c r="X67" s="3"/>
    </row>
    <row r="68" spans="1:24">
      <c r="A68" s="4"/>
      <c r="B68" s="4"/>
      <c r="C68" s="4"/>
      <c r="D68" s="4"/>
      <c r="E68" s="4"/>
      <c r="F68" s="4"/>
      <c r="G68" s="4"/>
      <c r="I68" s="4"/>
      <c r="J68" s="4"/>
      <c r="K68" s="4"/>
      <c r="L68" s="4"/>
      <c r="M68" s="230"/>
      <c r="N68" s="4"/>
      <c r="O68" s="4"/>
      <c r="P68" s="230"/>
      <c r="Q68" s="4"/>
      <c r="R68" s="4"/>
      <c r="S68" s="195"/>
      <c r="T68" s="231"/>
      <c r="U68" s="231"/>
      <c r="V68" s="3"/>
      <c r="W68" s="3"/>
      <c r="X68" s="3"/>
    </row>
    <row r="69" spans="1:24">
      <c r="A69" s="4"/>
      <c r="B69" s="4"/>
      <c r="C69" s="4"/>
      <c r="D69" s="4"/>
      <c r="E69" s="4"/>
      <c r="F69" s="4"/>
      <c r="G69" s="4"/>
      <c r="I69" s="4"/>
      <c r="J69" s="4"/>
      <c r="K69" s="4"/>
      <c r="L69" s="4"/>
      <c r="M69" s="230"/>
      <c r="N69" s="4"/>
      <c r="O69" s="4"/>
      <c r="P69" s="230"/>
      <c r="Q69" s="4"/>
      <c r="R69" s="4"/>
      <c r="S69" s="195"/>
      <c r="T69" s="231"/>
      <c r="U69" s="231"/>
      <c r="V69" s="3"/>
      <c r="W69" s="3"/>
      <c r="X69" s="3"/>
    </row>
    <row r="70" spans="1:24">
      <c r="A70" s="4"/>
      <c r="B70" s="4"/>
      <c r="C70" s="4"/>
      <c r="D70" s="4"/>
      <c r="E70" s="4"/>
      <c r="F70" s="4"/>
      <c r="G70" s="4"/>
      <c r="I70" s="4"/>
      <c r="J70" s="4"/>
      <c r="K70" s="4"/>
      <c r="L70" s="4"/>
      <c r="M70" s="230"/>
      <c r="N70" s="4"/>
      <c r="O70" s="4"/>
      <c r="P70" s="230"/>
      <c r="Q70" s="4"/>
      <c r="R70" s="4"/>
      <c r="S70" s="195"/>
      <c r="T70" s="231"/>
      <c r="U70" s="231"/>
      <c r="V70" s="3"/>
      <c r="W70" s="3"/>
      <c r="X70" s="3"/>
    </row>
    <row r="71" spans="1:24">
      <c r="A71" s="4"/>
      <c r="B71" s="4"/>
      <c r="C71" s="4"/>
      <c r="D71" s="4"/>
      <c r="E71" s="4"/>
      <c r="F71" s="4"/>
      <c r="G71" s="4"/>
      <c r="I71" s="4"/>
      <c r="J71" s="4"/>
      <c r="K71" s="4"/>
      <c r="L71" s="4"/>
      <c r="M71" s="230"/>
      <c r="N71" s="4"/>
      <c r="O71" s="4"/>
      <c r="P71" s="230"/>
      <c r="Q71" s="4"/>
      <c r="R71" s="4"/>
      <c r="S71" s="195"/>
      <c r="T71" s="231"/>
      <c r="U71" s="231"/>
      <c r="V71" s="3"/>
      <c r="W71" s="3"/>
      <c r="X71" s="3"/>
    </row>
    <row r="72" spans="1:24">
      <c r="A72" s="4"/>
      <c r="B72" s="4"/>
      <c r="C72" s="4"/>
      <c r="D72" s="4"/>
      <c r="E72" s="4"/>
      <c r="F72" s="4"/>
      <c r="G72" s="4"/>
      <c r="I72" s="4"/>
      <c r="J72" s="4"/>
      <c r="K72" s="4"/>
      <c r="L72" s="4"/>
      <c r="M72" s="230"/>
      <c r="N72" s="4"/>
      <c r="O72" s="4"/>
      <c r="P72" s="230"/>
      <c r="Q72" s="4"/>
      <c r="R72" s="4"/>
      <c r="S72" s="195"/>
      <c r="T72" s="231"/>
      <c r="U72" s="231"/>
      <c r="V72" s="3"/>
      <c r="W72" s="3"/>
      <c r="X72" s="3"/>
    </row>
    <row r="73" spans="1:24">
      <c r="A73" s="4"/>
      <c r="B73" s="4"/>
      <c r="C73" s="4"/>
      <c r="D73" s="4"/>
      <c r="E73" s="4"/>
      <c r="F73" s="4"/>
      <c r="G73" s="4"/>
      <c r="I73" s="4"/>
      <c r="J73" s="4"/>
      <c r="K73" s="4"/>
      <c r="L73" s="4"/>
      <c r="M73" s="230"/>
      <c r="N73" s="4"/>
      <c r="O73" s="4"/>
      <c r="P73" s="230"/>
      <c r="Q73" s="4"/>
      <c r="R73" s="4"/>
      <c r="S73" s="195"/>
      <c r="T73" s="231"/>
      <c r="U73" s="231"/>
      <c r="V73" s="3"/>
      <c r="W73" s="3"/>
      <c r="X73" s="3"/>
    </row>
    <row r="74" spans="1:24">
      <c r="A74" s="4"/>
      <c r="B74" s="4"/>
      <c r="C74" s="4"/>
      <c r="D74" s="4"/>
      <c r="E74" s="4"/>
      <c r="F74" s="4"/>
      <c r="G74" s="4"/>
      <c r="I74" s="4"/>
      <c r="J74" s="4"/>
      <c r="K74" s="4"/>
      <c r="L74" s="4"/>
      <c r="M74" s="230"/>
      <c r="N74" s="4"/>
      <c r="O74" s="4"/>
      <c r="P74" s="230"/>
      <c r="Q74" s="4"/>
      <c r="R74" s="4"/>
      <c r="S74" s="195"/>
      <c r="T74" s="231"/>
      <c r="U74" s="231"/>
      <c r="V74" s="3"/>
      <c r="W74" s="3"/>
      <c r="X74" s="3"/>
    </row>
    <row r="75" spans="1:24">
      <c r="A75" s="4"/>
      <c r="B75" s="4"/>
      <c r="C75" s="4"/>
      <c r="D75" s="4"/>
      <c r="E75" s="4"/>
      <c r="F75" s="4"/>
      <c r="G75" s="4"/>
      <c r="I75" s="4"/>
      <c r="J75" s="4"/>
      <c r="K75" s="4"/>
      <c r="L75" s="4"/>
      <c r="M75" s="230"/>
      <c r="N75" s="4"/>
      <c r="O75" s="4"/>
      <c r="P75" s="230"/>
      <c r="Q75" s="4"/>
      <c r="R75" s="4"/>
      <c r="S75" s="195"/>
      <c r="T75" s="231"/>
      <c r="U75" s="231"/>
      <c r="V75" s="3"/>
      <c r="W75" s="3"/>
      <c r="X75" s="3"/>
    </row>
    <row r="76" spans="1:24">
      <c r="A76" s="4"/>
      <c r="B76" s="4"/>
      <c r="C76" s="4"/>
      <c r="D76" s="4"/>
      <c r="E76" s="4"/>
      <c r="F76" s="4"/>
      <c r="G76" s="4"/>
      <c r="I76" s="4"/>
      <c r="J76" s="4"/>
      <c r="K76" s="4"/>
      <c r="L76" s="4"/>
      <c r="M76" s="230"/>
      <c r="N76" s="4"/>
      <c r="O76" s="4"/>
      <c r="P76" s="230"/>
      <c r="Q76" s="4"/>
      <c r="R76" s="4"/>
      <c r="S76" s="195"/>
      <c r="T76" s="231"/>
      <c r="U76" s="231"/>
      <c r="V76" s="3"/>
      <c r="W76" s="3"/>
      <c r="X76" s="3"/>
    </row>
    <row r="77" spans="1:24">
      <c r="A77" s="4"/>
      <c r="B77" s="4"/>
      <c r="C77" s="4"/>
      <c r="D77" s="4"/>
      <c r="E77" s="4"/>
      <c r="F77" s="4"/>
      <c r="G77" s="4"/>
      <c r="I77" s="4"/>
      <c r="J77" s="4"/>
      <c r="K77" s="4"/>
      <c r="L77" s="4"/>
      <c r="M77" s="230"/>
      <c r="N77" s="4"/>
      <c r="O77" s="4"/>
      <c r="P77" s="230"/>
      <c r="Q77" s="4"/>
      <c r="R77" s="4"/>
      <c r="S77" s="195"/>
      <c r="T77" s="231"/>
      <c r="U77" s="231"/>
      <c r="V77" s="3"/>
      <c r="W77" s="3"/>
      <c r="X77" s="3"/>
    </row>
    <row r="78" spans="1:24">
      <c r="A78" s="4"/>
      <c r="B78" s="4"/>
      <c r="C78" s="4"/>
      <c r="D78" s="4"/>
      <c r="E78" s="4"/>
      <c r="F78" s="4"/>
      <c r="G78" s="4"/>
      <c r="I78" s="4"/>
      <c r="J78" s="4"/>
      <c r="K78" s="4"/>
      <c r="L78" s="4"/>
      <c r="M78" s="230"/>
      <c r="N78" s="4"/>
      <c r="O78" s="4"/>
      <c r="P78" s="230"/>
      <c r="Q78" s="4"/>
      <c r="R78" s="4"/>
      <c r="S78" s="195"/>
      <c r="T78" s="231"/>
      <c r="U78" s="231"/>
      <c r="V78" s="3"/>
      <c r="W78" s="3"/>
      <c r="X78" s="3"/>
    </row>
    <row r="79" spans="1:24">
      <c r="A79" s="4"/>
      <c r="B79" s="4"/>
      <c r="C79" s="4"/>
      <c r="D79" s="4"/>
      <c r="E79" s="4"/>
      <c r="F79" s="4"/>
      <c r="G79" s="4"/>
      <c r="I79" s="4"/>
      <c r="J79" s="4"/>
      <c r="K79" s="4"/>
      <c r="L79" s="4"/>
      <c r="M79" s="230"/>
      <c r="N79" s="4"/>
      <c r="O79" s="4"/>
      <c r="P79" s="230"/>
      <c r="Q79" s="4"/>
      <c r="R79" s="4"/>
      <c r="S79" s="195"/>
      <c r="T79" s="231"/>
      <c r="U79" s="231"/>
      <c r="V79" s="3"/>
      <c r="W79" s="3"/>
      <c r="X79" s="3"/>
    </row>
    <row r="80" spans="1:24">
      <c r="A80" s="4"/>
      <c r="B80" s="4"/>
      <c r="C80" s="4"/>
      <c r="D80" s="4"/>
      <c r="E80" s="4"/>
      <c r="F80" s="4"/>
      <c r="G80" s="4"/>
      <c r="I80" s="4"/>
      <c r="J80" s="4"/>
      <c r="K80" s="4"/>
      <c r="L80" s="4"/>
      <c r="M80" s="230"/>
      <c r="N80" s="4"/>
      <c r="O80" s="4"/>
      <c r="P80" s="230"/>
      <c r="Q80" s="4"/>
      <c r="R80" s="4"/>
      <c r="S80" s="195"/>
      <c r="T80" s="231"/>
      <c r="U80" s="231"/>
      <c r="V80" s="3"/>
      <c r="W80" s="3"/>
      <c r="X80" s="3"/>
    </row>
    <row r="81" spans="1:24">
      <c r="A81" s="4"/>
      <c r="B81" s="4"/>
      <c r="C81" s="4"/>
      <c r="D81" s="4"/>
      <c r="E81" s="4"/>
      <c r="F81" s="4"/>
      <c r="G81" s="4"/>
      <c r="I81" s="4"/>
      <c r="J81" s="4"/>
      <c r="K81" s="4"/>
      <c r="L81" s="4"/>
      <c r="M81" s="230"/>
      <c r="N81" s="4"/>
      <c r="O81" s="4"/>
      <c r="P81" s="230"/>
      <c r="Q81" s="4"/>
      <c r="R81" s="4"/>
      <c r="S81" s="195"/>
      <c r="T81" s="231"/>
      <c r="U81" s="231"/>
      <c r="V81" s="3"/>
      <c r="W81" s="3"/>
      <c r="X81" s="3"/>
    </row>
    <row r="82" spans="1:24">
      <c r="A82" s="4"/>
      <c r="B82" s="4"/>
      <c r="C82" s="4"/>
      <c r="D82" s="4"/>
      <c r="E82" s="4"/>
      <c r="F82" s="4"/>
      <c r="G82" s="4"/>
      <c r="I82" s="4"/>
      <c r="J82" s="4"/>
      <c r="K82" s="4"/>
      <c r="L82" s="4"/>
      <c r="M82" s="230"/>
      <c r="N82" s="4"/>
      <c r="O82" s="4"/>
      <c r="P82" s="230"/>
      <c r="Q82" s="4"/>
      <c r="R82" s="4"/>
      <c r="S82" s="195"/>
      <c r="T82" s="231"/>
      <c r="U82" s="231"/>
      <c r="V82" s="3"/>
      <c r="W82" s="3"/>
      <c r="X82" s="3"/>
    </row>
    <row r="83" spans="1:24">
      <c r="A83" s="4"/>
      <c r="B83" s="4"/>
      <c r="C83" s="4"/>
      <c r="D83" s="4"/>
      <c r="E83" s="4"/>
      <c r="F83" s="4"/>
      <c r="G83" s="4"/>
      <c r="I83" s="4"/>
      <c r="J83" s="4"/>
      <c r="K83" s="4"/>
      <c r="L83" s="4"/>
      <c r="M83" s="230"/>
      <c r="N83" s="4"/>
      <c r="O83" s="4"/>
      <c r="P83" s="230"/>
      <c r="Q83" s="4"/>
      <c r="R83" s="4"/>
      <c r="S83" s="195"/>
      <c r="T83" s="231"/>
      <c r="U83" s="231"/>
      <c r="V83" s="3"/>
      <c r="W83" s="3"/>
      <c r="X83" s="3"/>
    </row>
    <row r="84" spans="1:24">
      <c r="A84" s="4"/>
      <c r="B84" s="4"/>
      <c r="C84" s="4"/>
      <c r="D84" s="4"/>
      <c r="E84" s="4"/>
      <c r="F84" s="4"/>
      <c r="G84" s="4"/>
      <c r="I84" s="4"/>
      <c r="J84" s="4"/>
      <c r="K84" s="4"/>
      <c r="L84" s="4"/>
      <c r="M84" s="230"/>
      <c r="N84" s="4"/>
      <c r="O84" s="4"/>
      <c r="P84" s="230"/>
      <c r="Q84" s="4"/>
      <c r="R84" s="4"/>
      <c r="S84" s="195"/>
      <c r="T84" s="231"/>
      <c r="U84" s="231"/>
      <c r="V84" s="3"/>
      <c r="W84" s="3"/>
      <c r="X84" s="3"/>
    </row>
    <row r="85" spans="1:24">
      <c r="A85" s="4"/>
      <c r="B85" s="4"/>
      <c r="C85" s="4"/>
      <c r="D85" s="4"/>
      <c r="E85" s="4"/>
      <c r="F85" s="4"/>
      <c r="G85" s="4"/>
      <c r="I85" s="4"/>
      <c r="J85" s="4"/>
      <c r="K85" s="4"/>
      <c r="L85" s="4"/>
      <c r="M85" s="230"/>
      <c r="N85" s="4"/>
      <c r="O85" s="4"/>
      <c r="P85" s="230"/>
      <c r="Q85" s="4"/>
      <c r="R85" s="4"/>
      <c r="S85" s="195"/>
      <c r="T85" s="231"/>
      <c r="U85" s="231"/>
      <c r="V85" s="3"/>
      <c r="W85" s="3"/>
      <c r="X85" s="3"/>
    </row>
    <row r="86" spans="1:24">
      <c r="A86" s="4"/>
      <c r="B86" s="4"/>
      <c r="C86" s="4"/>
      <c r="D86" s="4"/>
      <c r="E86" s="4"/>
      <c r="F86" s="4"/>
      <c r="G86" s="4"/>
      <c r="I86" s="4"/>
      <c r="J86" s="4"/>
      <c r="K86" s="4"/>
      <c r="L86" s="4"/>
      <c r="M86" s="230"/>
      <c r="N86" s="4"/>
      <c r="O86" s="4"/>
      <c r="P86" s="230"/>
      <c r="Q86" s="4"/>
      <c r="R86" s="4"/>
      <c r="S86" s="195"/>
      <c r="T86" s="231"/>
      <c r="U86" s="231"/>
      <c r="V86" s="3"/>
      <c r="W86" s="3"/>
      <c r="X86" s="3"/>
    </row>
    <row r="87" spans="1:24">
      <c r="A87" s="4"/>
      <c r="B87" s="4"/>
      <c r="C87" s="4"/>
      <c r="D87" s="4"/>
      <c r="E87" s="4"/>
      <c r="F87" s="4"/>
      <c r="G87" s="4"/>
      <c r="I87" s="4"/>
      <c r="J87" s="4"/>
      <c r="K87" s="4"/>
      <c r="L87" s="4"/>
      <c r="M87" s="230"/>
      <c r="N87" s="4"/>
      <c r="O87" s="4"/>
      <c r="P87" s="230"/>
      <c r="Q87" s="4"/>
      <c r="R87" s="4"/>
      <c r="S87" s="195"/>
      <c r="T87" s="231"/>
      <c r="U87" s="231"/>
      <c r="V87" s="3"/>
      <c r="W87" s="3"/>
      <c r="X87" s="3"/>
    </row>
    <row r="88" spans="1:24">
      <c r="A88" s="4"/>
      <c r="B88" s="4"/>
      <c r="C88" s="4"/>
      <c r="D88" s="4"/>
      <c r="E88" s="4"/>
      <c r="F88" s="4"/>
      <c r="G88" s="4"/>
      <c r="I88" s="4"/>
      <c r="J88" s="4"/>
      <c r="K88" s="4"/>
      <c r="L88" s="4"/>
      <c r="M88" s="230"/>
      <c r="N88" s="4"/>
      <c r="O88" s="4"/>
      <c r="P88" s="230"/>
      <c r="Q88" s="4"/>
      <c r="R88" s="4"/>
      <c r="S88" s="195"/>
      <c r="T88" s="231"/>
      <c r="U88" s="231"/>
      <c r="V88" s="3"/>
      <c r="W88" s="3"/>
      <c r="X88" s="3"/>
    </row>
    <row r="89" spans="1:24">
      <c r="A89" s="4"/>
      <c r="B89" s="4"/>
      <c r="C89" s="4"/>
      <c r="D89" s="4"/>
      <c r="E89" s="4"/>
      <c r="F89" s="4"/>
      <c r="G89" s="4"/>
      <c r="I89" s="4"/>
      <c r="J89" s="4"/>
      <c r="K89" s="4"/>
      <c r="L89" s="4"/>
      <c r="M89" s="230"/>
      <c r="N89" s="4"/>
      <c r="O89" s="4"/>
      <c r="P89" s="230"/>
      <c r="Q89" s="4"/>
      <c r="R89" s="4"/>
      <c r="S89" s="195"/>
      <c r="T89" s="231"/>
      <c r="U89" s="231"/>
      <c r="V89" s="3"/>
      <c r="W89" s="3"/>
      <c r="X89" s="3"/>
    </row>
    <row r="90" spans="1:24">
      <c r="A90" s="4"/>
      <c r="B90" s="4"/>
      <c r="C90" s="4"/>
      <c r="D90" s="4"/>
      <c r="E90" s="4"/>
      <c r="F90" s="4"/>
      <c r="G90" s="4"/>
      <c r="I90" s="4"/>
      <c r="J90" s="4"/>
      <c r="K90" s="4"/>
      <c r="L90" s="4"/>
      <c r="M90" s="230"/>
      <c r="N90" s="4"/>
      <c r="O90" s="4"/>
      <c r="P90" s="230"/>
      <c r="Q90" s="4"/>
      <c r="R90" s="4"/>
      <c r="S90" s="195"/>
      <c r="T90" s="231"/>
      <c r="U90" s="231"/>
      <c r="V90" s="3"/>
      <c r="W90" s="3"/>
      <c r="X90" s="3"/>
    </row>
    <row r="91" spans="1:24">
      <c r="A91" s="4"/>
      <c r="B91" s="4"/>
      <c r="C91" s="4"/>
      <c r="D91" s="4"/>
      <c r="E91" s="4"/>
      <c r="F91" s="4"/>
      <c r="G91" s="4"/>
      <c r="I91" s="4"/>
      <c r="J91" s="4"/>
      <c r="K91" s="4"/>
      <c r="L91" s="4"/>
      <c r="M91" s="230"/>
      <c r="N91" s="4"/>
      <c r="O91" s="4"/>
      <c r="P91" s="230"/>
      <c r="Q91" s="4"/>
      <c r="R91" s="4"/>
      <c r="S91" s="195"/>
      <c r="T91" s="231"/>
      <c r="U91" s="231"/>
      <c r="V91" s="3"/>
      <c r="W91" s="3"/>
      <c r="X91" s="3"/>
    </row>
    <row r="92" spans="1:24">
      <c r="A92" s="4"/>
      <c r="B92" s="4"/>
      <c r="C92" s="4"/>
      <c r="D92" s="4"/>
      <c r="E92" s="4"/>
      <c r="F92" s="4"/>
      <c r="G92" s="4"/>
      <c r="I92" s="4"/>
      <c r="J92" s="4"/>
      <c r="K92" s="4"/>
      <c r="L92" s="4"/>
      <c r="M92" s="230"/>
      <c r="N92" s="4"/>
      <c r="O92" s="4"/>
      <c r="P92" s="230"/>
      <c r="Q92" s="4"/>
      <c r="R92" s="4"/>
      <c r="S92" s="195"/>
      <c r="T92" s="231"/>
      <c r="U92" s="231"/>
      <c r="V92" s="3"/>
      <c r="W92" s="3"/>
      <c r="X92" s="3"/>
    </row>
    <row r="93" spans="1:24">
      <c r="A93" s="4"/>
      <c r="B93" s="4"/>
      <c r="C93" s="4"/>
      <c r="D93" s="4"/>
      <c r="E93" s="4"/>
      <c r="F93" s="4"/>
      <c r="G93" s="4"/>
      <c r="I93" s="4"/>
      <c r="J93" s="4"/>
      <c r="K93" s="4"/>
      <c r="L93" s="4"/>
      <c r="M93" s="230"/>
      <c r="N93" s="4"/>
      <c r="O93" s="4"/>
      <c r="P93" s="230"/>
      <c r="Q93" s="4"/>
      <c r="R93" s="4"/>
      <c r="S93" s="195"/>
      <c r="T93" s="231"/>
      <c r="U93" s="231"/>
      <c r="V93" s="3"/>
      <c r="W93" s="3"/>
      <c r="X93" s="3"/>
    </row>
    <row r="94" spans="1:24">
      <c r="A94" s="4"/>
      <c r="B94" s="4"/>
      <c r="C94" s="4"/>
      <c r="D94" s="4"/>
      <c r="E94" s="4"/>
      <c r="F94" s="4"/>
      <c r="G94" s="4"/>
      <c r="I94" s="4"/>
      <c r="J94" s="4"/>
      <c r="K94" s="4"/>
      <c r="L94" s="4"/>
      <c r="M94" s="230"/>
      <c r="N94" s="4"/>
      <c r="O94" s="4"/>
      <c r="P94" s="230"/>
      <c r="Q94" s="4"/>
      <c r="R94" s="4"/>
      <c r="S94" s="195"/>
      <c r="T94" s="231"/>
      <c r="U94" s="231"/>
      <c r="V94" s="3"/>
      <c r="W94" s="3"/>
      <c r="X94" s="3"/>
    </row>
    <row r="95" spans="1:24">
      <c r="A95" s="4"/>
      <c r="B95" s="4"/>
      <c r="C95" s="4"/>
      <c r="D95" s="4"/>
      <c r="E95" s="4"/>
      <c r="F95" s="4"/>
      <c r="G95" s="4"/>
      <c r="I95" s="4"/>
      <c r="J95" s="4"/>
      <c r="K95" s="4"/>
      <c r="L95" s="4"/>
      <c r="M95" s="230"/>
      <c r="N95" s="4"/>
      <c r="O95" s="4"/>
      <c r="P95" s="230"/>
      <c r="Q95" s="4"/>
      <c r="R95" s="4"/>
      <c r="S95" s="195"/>
      <c r="T95" s="231"/>
      <c r="U95" s="231"/>
      <c r="V95" s="3"/>
      <c r="W95" s="3"/>
      <c r="X95" s="3"/>
    </row>
    <row r="96" spans="1:24">
      <c r="A96" s="4"/>
      <c r="B96" s="4"/>
      <c r="C96" s="4"/>
      <c r="D96" s="4"/>
      <c r="E96" s="4"/>
      <c r="F96" s="4"/>
      <c r="G96" s="4"/>
      <c r="I96" s="4"/>
      <c r="J96" s="4"/>
      <c r="K96" s="4"/>
      <c r="L96" s="4"/>
      <c r="M96" s="230"/>
      <c r="N96" s="4"/>
      <c r="O96" s="4"/>
      <c r="P96" s="230"/>
      <c r="Q96" s="4"/>
      <c r="R96" s="4"/>
      <c r="S96" s="195"/>
      <c r="T96" s="231"/>
      <c r="U96" s="231"/>
      <c r="V96" s="3"/>
      <c r="W96" s="3"/>
      <c r="X96" s="3"/>
    </row>
    <row r="97" spans="1:24">
      <c r="A97" s="4"/>
      <c r="B97" s="4"/>
      <c r="C97" s="4"/>
      <c r="D97" s="4"/>
      <c r="E97" s="4"/>
      <c r="F97" s="4"/>
      <c r="G97" s="4"/>
      <c r="I97" s="4"/>
      <c r="J97" s="4"/>
      <c r="K97" s="4"/>
      <c r="L97" s="4"/>
      <c r="M97" s="230"/>
      <c r="N97" s="4"/>
      <c r="O97" s="4"/>
      <c r="P97" s="230"/>
      <c r="Q97" s="4"/>
      <c r="R97" s="4"/>
      <c r="S97" s="195"/>
      <c r="T97" s="231"/>
      <c r="U97" s="231"/>
      <c r="V97" s="3"/>
      <c r="W97" s="3"/>
      <c r="X97" s="3"/>
    </row>
    <row r="98" spans="1:24">
      <c r="A98" s="4"/>
      <c r="B98" s="4"/>
      <c r="C98" s="4"/>
      <c r="D98" s="4"/>
      <c r="E98" s="4"/>
      <c r="F98" s="4"/>
      <c r="G98" s="4"/>
      <c r="I98" s="4"/>
      <c r="J98" s="4"/>
      <c r="K98" s="4"/>
      <c r="L98" s="4"/>
      <c r="M98" s="230"/>
      <c r="N98" s="4"/>
      <c r="O98" s="4"/>
      <c r="P98" s="230"/>
      <c r="Q98" s="4"/>
      <c r="R98" s="4"/>
      <c r="S98" s="195"/>
      <c r="T98" s="231"/>
      <c r="U98" s="231"/>
      <c r="V98" s="3"/>
      <c r="W98" s="3"/>
      <c r="X98" s="3"/>
    </row>
    <row r="99" spans="1:24">
      <c r="A99" s="4"/>
      <c r="B99" s="4"/>
      <c r="C99" s="4"/>
      <c r="D99" s="4"/>
      <c r="E99" s="4"/>
      <c r="F99" s="4"/>
      <c r="G99" s="4"/>
      <c r="I99" s="4"/>
      <c r="J99" s="4"/>
      <c r="K99" s="4"/>
      <c r="L99" s="4"/>
      <c r="M99" s="230"/>
      <c r="N99" s="4"/>
      <c r="O99" s="4"/>
      <c r="P99" s="230"/>
      <c r="Q99" s="4"/>
      <c r="R99" s="4"/>
      <c r="S99" s="195"/>
      <c r="T99" s="231"/>
      <c r="U99" s="231"/>
      <c r="V99" s="3"/>
      <c r="W99" s="3"/>
      <c r="X99" s="3"/>
    </row>
    <row r="100" spans="1:24">
      <c r="A100" s="4"/>
      <c r="B100" s="4"/>
      <c r="C100" s="4"/>
      <c r="D100" s="4"/>
      <c r="E100" s="4"/>
      <c r="F100" s="4"/>
      <c r="G100" s="4"/>
      <c r="I100" s="4"/>
      <c r="J100" s="4"/>
      <c r="K100" s="4"/>
      <c r="L100" s="4"/>
      <c r="M100" s="230"/>
      <c r="N100" s="4"/>
      <c r="O100" s="4"/>
      <c r="P100" s="230"/>
      <c r="Q100" s="4"/>
      <c r="R100" s="4"/>
      <c r="S100" s="195"/>
      <c r="T100" s="231"/>
      <c r="U100" s="231"/>
      <c r="V100" s="3"/>
      <c r="W100" s="3"/>
      <c r="X100" s="3"/>
    </row>
    <row r="101" spans="1:24">
      <c r="A101" s="4"/>
      <c r="B101" s="4"/>
      <c r="C101" s="4"/>
      <c r="D101" s="4"/>
      <c r="E101" s="4"/>
      <c r="F101" s="4"/>
      <c r="G101" s="4"/>
      <c r="I101" s="4"/>
      <c r="J101" s="4"/>
      <c r="K101" s="4"/>
      <c r="L101" s="4"/>
      <c r="M101" s="230"/>
      <c r="N101" s="4"/>
      <c r="O101" s="4"/>
      <c r="P101" s="230"/>
      <c r="Q101" s="4"/>
      <c r="R101" s="4"/>
      <c r="S101" s="195"/>
      <c r="T101" s="231"/>
      <c r="U101" s="231"/>
      <c r="V101" s="3"/>
      <c r="W101" s="3"/>
      <c r="X101" s="3"/>
    </row>
    <row r="102" spans="1:24">
      <c r="A102" s="4"/>
      <c r="B102" s="4"/>
      <c r="C102" s="4"/>
      <c r="D102" s="4"/>
      <c r="E102" s="4"/>
      <c r="F102" s="4"/>
      <c r="G102" s="4"/>
      <c r="I102" s="4"/>
      <c r="J102" s="4"/>
      <c r="K102" s="4"/>
      <c r="L102" s="4"/>
      <c r="M102" s="230"/>
      <c r="N102" s="4"/>
      <c r="O102" s="4"/>
      <c r="P102" s="230"/>
      <c r="Q102" s="4"/>
      <c r="R102" s="4"/>
      <c r="S102" s="195"/>
      <c r="T102" s="231"/>
      <c r="U102" s="231"/>
      <c r="V102" s="3"/>
      <c r="W102" s="3"/>
      <c r="X102" s="3"/>
    </row>
    <row r="103" spans="1:24">
      <c r="A103" s="4"/>
      <c r="B103" s="4"/>
      <c r="C103" s="4"/>
      <c r="D103" s="4"/>
      <c r="E103" s="4"/>
      <c r="F103" s="4"/>
      <c r="G103" s="4"/>
      <c r="I103" s="4"/>
      <c r="J103" s="4"/>
      <c r="K103" s="4"/>
      <c r="L103" s="4"/>
      <c r="M103" s="230"/>
      <c r="N103" s="4"/>
      <c r="O103" s="4"/>
      <c r="P103" s="230"/>
      <c r="Q103" s="4"/>
      <c r="R103" s="4"/>
      <c r="S103" s="195"/>
      <c r="T103" s="231"/>
      <c r="U103" s="231"/>
      <c r="V103" s="3"/>
      <c r="W103" s="3"/>
      <c r="X103" s="3"/>
    </row>
    <row r="104" spans="1:24">
      <c r="A104" s="4"/>
      <c r="B104" s="4"/>
      <c r="C104" s="4"/>
      <c r="D104" s="4"/>
      <c r="E104" s="4"/>
      <c r="F104" s="4"/>
      <c r="G104" s="4"/>
      <c r="I104" s="4"/>
      <c r="J104" s="4"/>
      <c r="K104" s="4"/>
      <c r="L104" s="4"/>
      <c r="M104" s="230"/>
      <c r="N104" s="4"/>
      <c r="O104" s="4"/>
      <c r="P104" s="230"/>
      <c r="Q104" s="4"/>
      <c r="R104" s="4"/>
      <c r="S104" s="195"/>
      <c r="T104" s="231"/>
      <c r="U104" s="231"/>
      <c r="V104" s="3"/>
      <c r="W104" s="3"/>
      <c r="X104" s="3"/>
    </row>
    <row r="105" spans="1:24">
      <c r="A105" s="4"/>
      <c r="B105" s="4"/>
      <c r="C105" s="4"/>
      <c r="D105" s="4"/>
      <c r="E105" s="4"/>
      <c r="F105" s="4"/>
      <c r="G105" s="4"/>
      <c r="I105" s="4"/>
      <c r="J105" s="4"/>
      <c r="K105" s="4"/>
      <c r="L105" s="4"/>
      <c r="M105" s="230"/>
      <c r="N105" s="4"/>
      <c r="O105" s="4"/>
      <c r="P105" s="230"/>
      <c r="Q105" s="4"/>
      <c r="R105" s="4"/>
      <c r="S105" s="195"/>
      <c r="T105" s="231"/>
      <c r="U105" s="231"/>
      <c r="V105" s="3"/>
      <c r="W105" s="3"/>
      <c r="X105" s="3"/>
    </row>
  </sheetData>
  <mergeCells count="1">
    <mergeCell ref="A3:G3"/>
  </mergeCells>
  <pageMargins left="0.25" right="0.25" top="0.25" bottom="0.25" header="0.3" footer="0.3"/>
  <pageSetup paperSize="3" scale="76" fitToHeight="0"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B6FE-D380-4A48-8C6D-21F838B3ED6D}">
  <sheetPr>
    <pageSetUpPr fitToPage="1"/>
  </sheetPr>
  <dimension ref="A1:V11"/>
  <sheetViews>
    <sheetView view="pageLayout" topLeftCell="A5" zoomScale="80" zoomScaleNormal="80" zoomScalePageLayoutView="80" workbookViewId="0">
      <selection activeCell="I55" sqref="I55"/>
    </sheetView>
  </sheetViews>
  <sheetFormatPr defaultRowHeight="14.5"/>
  <cols>
    <col min="1" max="1" width="12" bestFit="1" customWidth="1"/>
    <col min="2" max="2" width="5.453125" hidden="1" customWidth="1"/>
    <col min="3" max="3" width="18.1796875" customWidth="1"/>
    <col min="4" max="4" width="12.08984375" customWidth="1"/>
    <col min="5" max="5" width="16.1796875" hidden="1" customWidth="1"/>
    <col min="6" max="6" width="16" hidden="1" customWidth="1"/>
    <col min="7" max="7" width="18.6328125" style="1" customWidth="1"/>
    <col min="8" max="8" width="110.36328125" style="4" customWidth="1"/>
    <col min="9" max="9" width="16.81640625" customWidth="1"/>
    <col min="10" max="10" width="11.6328125" customWidth="1"/>
    <col min="11" max="11" width="10.7265625" hidden="1" customWidth="1"/>
    <col min="12" max="12" width="11.6328125" hidden="1" customWidth="1"/>
    <col min="13" max="13" width="0" hidden="1" customWidth="1"/>
    <col min="14" max="14" width="9.81640625" hidden="1" customWidth="1"/>
    <col min="15" max="15" width="12.6328125" style="20" customWidth="1"/>
    <col min="16" max="16" width="0" hidden="1" customWidth="1"/>
    <col min="17" max="17" width="14.1796875" style="2" hidden="1" customWidth="1"/>
    <col min="18" max="18" width="10.54296875" customWidth="1"/>
    <col min="19" max="20" width="16" customWidth="1"/>
    <col min="21" max="21" width="20.81640625" customWidth="1"/>
  </cols>
  <sheetData>
    <row r="1" spans="1:22" ht="40.5" customHeight="1">
      <c r="A1" s="184" t="s">
        <v>649</v>
      </c>
      <c r="F1" s="1"/>
      <c r="G1" s="4"/>
      <c r="H1"/>
      <c r="J1" s="2"/>
      <c r="K1" s="2"/>
      <c r="N1" s="20"/>
      <c r="O1"/>
      <c r="Q1"/>
    </row>
    <row r="2" spans="1:22" s="1" customFormat="1" ht="63.5" customHeight="1">
      <c r="A2" s="220" t="s">
        <v>206</v>
      </c>
      <c r="B2" s="220" t="s">
        <v>484</v>
      </c>
      <c r="C2" s="220" t="s">
        <v>483</v>
      </c>
      <c r="D2" s="220" t="s">
        <v>207</v>
      </c>
      <c r="E2" s="220" t="s">
        <v>487</v>
      </c>
      <c r="F2" s="220" t="s">
        <v>482</v>
      </c>
      <c r="G2" s="220" t="s">
        <v>488</v>
      </c>
      <c r="H2" s="220" t="s">
        <v>481</v>
      </c>
      <c r="I2" s="220" t="s">
        <v>94</v>
      </c>
      <c r="J2" s="220" t="s">
        <v>480</v>
      </c>
      <c r="K2" s="221" t="s">
        <v>479</v>
      </c>
      <c r="L2" s="221" t="s">
        <v>478</v>
      </c>
      <c r="M2" s="220" t="s">
        <v>95</v>
      </c>
      <c r="N2" s="220" t="s">
        <v>0</v>
      </c>
      <c r="O2" s="222" t="s">
        <v>477</v>
      </c>
      <c r="P2" s="220" t="s">
        <v>650</v>
      </c>
      <c r="Q2" s="220" t="s">
        <v>475</v>
      </c>
      <c r="R2" s="221" t="s">
        <v>474</v>
      </c>
      <c r="S2" s="220" t="s">
        <v>490</v>
      </c>
      <c r="T2" s="221" t="s">
        <v>892</v>
      </c>
      <c r="U2" s="220" t="s">
        <v>96</v>
      </c>
    </row>
    <row r="3" spans="1:22" s="11" customFormat="1" ht="24.5" customHeight="1">
      <c r="A3" s="232" t="s">
        <v>473</v>
      </c>
      <c r="B3" s="232"/>
      <c r="C3" s="232"/>
      <c r="D3" s="232"/>
      <c r="E3" s="232"/>
      <c r="F3" s="232"/>
      <c r="G3" s="233"/>
      <c r="H3" s="234"/>
      <c r="I3" s="232"/>
      <c r="J3" s="232"/>
      <c r="K3" s="232"/>
      <c r="L3" s="232"/>
      <c r="M3" s="232"/>
      <c r="N3" s="232"/>
      <c r="O3" s="235"/>
      <c r="P3" s="232"/>
      <c r="Q3" s="232"/>
      <c r="R3" s="236"/>
      <c r="S3" s="236">
        <v>87280</v>
      </c>
      <c r="T3" s="236"/>
      <c r="U3" s="187"/>
    </row>
    <row r="4" spans="1:22" ht="130.5">
      <c r="A4" s="7" t="s">
        <v>651</v>
      </c>
      <c r="B4" s="7" t="s">
        <v>652</v>
      </c>
      <c r="C4" s="7" t="s">
        <v>653</v>
      </c>
      <c r="D4" s="7" t="s">
        <v>34</v>
      </c>
      <c r="E4" s="7" t="s">
        <v>298</v>
      </c>
      <c r="F4" s="7" t="s">
        <v>299</v>
      </c>
      <c r="G4" s="7" t="s">
        <v>903</v>
      </c>
      <c r="H4" s="7" t="s">
        <v>654</v>
      </c>
      <c r="I4" s="7" t="s">
        <v>3</v>
      </c>
      <c r="J4" s="7" t="s">
        <v>346</v>
      </c>
      <c r="K4" s="7" t="s">
        <v>209</v>
      </c>
      <c r="L4" s="206" t="s">
        <v>209</v>
      </c>
      <c r="M4" s="7">
        <v>18000</v>
      </c>
      <c r="N4" s="7">
        <v>1</v>
      </c>
      <c r="O4" s="206">
        <v>18000</v>
      </c>
      <c r="P4" s="7">
        <v>0</v>
      </c>
      <c r="Q4" s="237">
        <v>18000</v>
      </c>
      <c r="R4" s="8"/>
      <c r="S4" s="207">
        <v>18000</v>
      </c>
      <c r="T4" s="8">
        <f>S4</f>
        <v>18000</v>
      </c>
      <c r="U4" s="5"/>
      <c r="V4" s="3"/>
    </row>
    <row r="5" spans="1:22" ht="162.5" customHeight="1">
      <c r="A5" s="7" t="s">
        <v>655</v>
      </c>
      <c r="B5" s="7" t="s">
        <v>652</v>
      </c>
      <c r="C5" s="7" t="s">
        <v>653</v>
      </c>
      <c r="D5" s="7" t="s">
        <v>34</v>
      </c>
      <c r="E5" s="7" t="s">
        <v>296</v>
      </c>
      <c r="F5" s="7" t="s">
        <v>297</v>
      </c>
      <c r="G5" s="7" t="s">
        <v>656</v>
      </c>
      <c r="H5" s="7" t="s">
        <v>657</v>
      </c>
      <c r="I5" s="7" t="s">
        <v>3</v>
      </c>
      <c r="J5" s="7" t="s">
        <v>346</v>
      </c>
      <c r="K5" s="7" t="s">
        <v>209</v>
      </c>
      <c r="L5" s="206" t="s">
        <v>209</v>
      </c>
      <c r="M5" s="7">
        <v>52498</v>
      </c>
      <c r="N5" s="7">
        <v>1</v>
      </c>
      <c r="O5" s="206">
        <v>52498</v>
      </c>
      <c r="P5" s="7">
        <v>0</v>
      </c>
      <c r="Q5" s="237">
        <v>44280</v>
      </c>
      <c r="R5" s="8"/>
      <c r="S5" s="207">
        <v>44280</v>
      </c>
      <c r="T5" s="8">
        <f t="shared" ref="T5:T8" si="0">S5</f>
        <v>44280</v>
      </c>
      <c r="U5" s="5"/>
      <c r="V5" s="3"/>
    </row>
    <row r="6" spans="1:22" s="4" customFormat="1" ht="105" customHeight="1">
      <c r="A6" s="7" t="s">
        <v>658</v>
      </c>
      <c r="B6" s="7"/>
      <c r="C6" s="7" t="s">
        <v>1</v>
      </c>
      <c r="D6" s="7" t="s">
        <v>294</v>
      </c>
      <c r="E6" s="7" t="s">
        <v>1</v>
      </c>
      <c r="F6" s="7" t="s">
        <v>2</v>
      </c>
      <c r="G6" s="7" t="s">
        <v>295</v>
      </c>
      <c r="H6" s="7" t="s">
        <v>659</v>
      </c>
      <c r="I6" s="7" t="s">
        <v>3</v>
      </c>
      <c r="J6" s="7" t="s">
        <v>417</v>
      </c>
      <c r="K6" s="7" t="b">
        <v>1</v>
      </c>
      <c r="L6" s="7" t="b">
        <v>1</v>
      </c>
      <c r="M6" s="7">
        <v>25000</v>
      </c>
      <c r="N6" s="7">
        <v>1</v>
      </c>
      <c r="O6" s="226">
        <v>25000</v>
      </c>
      <c r="P6" s="7">
        <v>0</v>
      </c>
      <c r="Q6" s="13">
        <v>25000</v>
      </c>
      <c r="R6" s="7"/>
      <c r="S6" s="206">
        <v>25000</v>
      </c>
      <c r="T6" s="8">
        <f t="shared" si="0"/>
        <v>25000</v>
      </c>
      <c r="U6" s="7"/>
    </row>
    <row r="7" spans="1:22" ht="176" customHeight="1">
      <c r="A7" s="7" t="s">
        <v>660</v>
      </c>
      <c r="B7" s="7" t="s">
        <v>652</v>
      </c>
      <c r="C7" s="7" t="s">
        <v>35</v>
      </c>
      <c r="D7" s="7" t="s">
        <v>36</v>
      </c>
      <c r="E7" s="7" t="s">
        <v>5</v>
      </c>
      <c r="F7" s="7" t="s">
        <v>37</v>
      </c>
      <c r="G7" s="7" t="s">
        <v>661</v>
      </c>
      <c r="H7" s="7" t="s">
        <v>662</v>
      </c>
      <c r="I7" s="7" t="s">
        <v>3</v>
      </c>
      <c r="J7" s="7" t="s">
        <v>417</v>
      </c>
      <c r="K7" s="7" t="s">
        <v>209</v>
      </c>
      <c r="L7" s="206" t="s">
        <v>103</v>
      </c>
      <c r="M7" s="7">
        <v>20000</v>
      </c>
      <c r="N7" s="7">
        <v>1</v>
      </c>
      <c r="O7" s="206">
        <v>20000</v>
      </c>
      <c r="P7" s="7">
        <v>0</v>
      </c>
      <c r="Q7" s="210"/>
      <c r="R7" s="8"/>
      <c r="S7" s="5"/>
      <c r="T7" s="8">
        <f t="shared" si="0"/>
        <v>0</v>
      </c>
      <c r="U7" s="7" t="s">
        <v>663</v>
      </c>
      <c r="V7" s="3"/>
    </row>
    <row r="8" spans="1:22" ht="101.5">
      <c r="A8" s="7" t="s">
        <v>664</v>
      </c>
      <c r="B8" s="7" t="s">
        <v>652</v>
      </c>
      <c r="C8" s="7" t="s">
        <v>1</v>
      </c>
      <c r="D8" s="7" t="s">
        <v>294</v>
      </c>
      <c r="E8" s="7" t="s">
        <v>1</v>
      </c>
      <c r="F8" s="7" t="s">
        <v>2</v>
      </c>
      <c r="G8" s="7" t="s">
        <v>665</v>
      </c>
      <c r="H8" s="7" t="s">
        <v>666</v>
      </c>
      <c r="I8" s="7" t="s">
        <v>4</v>
      </c>
      <c r="J8" s="7" t="s">
        <v>417</v>
      </c>
      <c r="K8" s="7" t="s">
        <v>103</v>
      </c>
      <c r="L8" s="206" t="s">
        <v>209</v>
      </c>
      <c r="M8" s="7">
        <v>10000</v>
      </c>
      <c r="N8" s="7">
        <v>1</v>
      </c>
      <c r="O8" s="206">
        <v>10000</v>
      </c>
      <c r="P8" s="7">
        <v>0</v>
      </c>
      <c r="Q8" s="210"/>
      <c r="R8" s="8"/>
      <c r="S8" s="5"/>
      <c r="T8" s="8">
        <f t="shared" si="0"/>
        <v>0</v>
      </c>
      <c r="U8" s="5"/>
      <c r="V8" s="3"/>
    </row>
    <row r="9" spans="1:22" ht="24.5" customHeight="1">
      <c r="A9" s="12"/>
      <c r="B9" s="12"/>
      <c r="C9" s="12"/>
      <c r="D9" s="12"/>
      <c r="E9" s="12"/>
      <c r="F9" s="12"/>
      <c r="G9" s="190"/>
      <c r="H9" s="238"/>
      <c r="I9" s="12"/>
      <c r="J9" s="12" t="s">
        <v>149</v>
      </c>
      <c r="K9" s="12"/>
      <c r="L9" s="12"/>
      <c r="M9" s="12"/>
      <c r="N9" s="227" t="s">
        <v>638</v>
      </c>
      <c r="O9" s="228">
        <f>SUM(O4:O8)</f>
        <v>125498</v>
      </c>
      <c r="P9" s="12"/>
      <c r="Q9" s="239">
        <f>SUM(Q4:Q8)</f>
        <v>87280</v>
      </c>
      <c r="R9" s="239"/>
      <c r="S9" s="239">
        <f>SUM(S4:S8)</f>
        <v>87280</v>
      </c>
      <c r="T9" s="239">
        <f>SUM(T4:T8)</f>
        <v>87280</v>
      </c>
      <c r="U9" s="12"/>
    </row>
    <row r="10" spans="1:22" ht="26.5" customHeight="1">
      <c r="N10" s="227" t="s">
        <v>344</v>
      </c>
      <c r="Q10" s="192"/>
      <c r="R10" s="229"/>
    </row>
    <row r="11" spans="1:22" ht="26.5" customHeight="1">
      <c r="N11" s="227"/>
      <c r="Q11" s="192"/>
      <c r="R11" s="229"/>
    </row>
  </sheetData>
  <pageMargins left="0.25" right="0.25" top="0.75" bottom="0.75" header="0.3" footer="0.3"/>
  <pageSetup paperSize="3" scale="76" fitToHeight="0" orientation="landscape"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CF255-AD4B-4B50-A635-C279B82230C8}">
  <sheetPr>
    <pageSetUpPr fitToPage="1"/>
  </sheetPr>
  <dimension ref="A1:X9"/>
  <sheetViews>
    <sheetView zoomScale="80" zoomScaleNormal="80" workbookViewId="0">
      <selection activeCell="I55" sqref="I55"/>
    </sheetView>
  </sheetViews>
  <sheetFormatPr defaultColWidth="8.81640625" defaultRowHeight="14.5"/>
  <cols>
    <col min="1" max="1" width="12" bestFit="1" customWidth="1"/>
    <col min="2" max="2" width="5.453125" bestFit="1" customWidth="1"/>
    <col min="3" max="3" width="18.6328125" customWidth="1"/>
    <col min="4" max="4" width="12.1796875" customWidth="1"/>
    <col min="5" max="5" width="16.1796875" hidden="1" customWidth="1"/>
    <col min="6" max="6" width="16" hidden="1" customWidth="1"/>
    <col min="7" max="7" width="21.81640625" style="1" customWidth="1"/>
    <col min="8" max="8" width="110.36328125" style="4" customWidth="1"/>
    <col min="9" max="9" width="0" hidden="1" customWidth="1"/>
    <col min="10" max="10" width="16.81640625" customWidth="1"/>
    <col min="11" max="11" width="11.6328125" customWidth="1"/>
    <col min="12" max="13" width="10.81640625" style="2" hidden="1" customWidth="1"/>
    <col min="14" max="14" width="0" hidden="1" customWidth="1"/>
    <col min="15" max="15" width="8.453125" hidden="1" customWidth="1"/>
    <col min="16" max="16" width="14.6328125" style="20" customWidth="1"/>
    <col min="17" max="17" width="0" hidden="1" customWidth="1"/>
    <col min="18" max="18" width="14.81640625" hidden="1" customWidth="1"/>
    <col min="19" max="19" width="8.6328125" style="2" customWidth="1"/>
    <col min="20" max="21" width="16.453125" customWidth="1"/>
    <col min="22" max="22" width="24.6328125" customWidth="1"/>
  </cols>
  <sheetData>
    <row r="1" spans="1:24" ht="40.5" customHeight="1">
      <c r="A1" s="184" t="s">
        <v>667</v>
      </c>
      <c r="F1" s="1"/>
      <c r="G1" s="4"/>
      <c r="H1"/>
      <c r="K1" s="2"/>
      <c r="O1" s="20"/>
      <c r="P1"/>
      <c r="S1"/>
    </row>
    <row r="2" spans="1:24" s="1" customFormat="1" ht="63.5" customHeight="1">
      <c r="A2" s="220" t="s">
        <v>206</v>
      </c>
      <c r="B2" s="220"/>
      <c r="C2" s="220" t="s">
        <v>484</v>
      </c>
      <c r="D2" s="220" t="s">
        <v>483</v>
      </c>
      <c r="E2" s="220" t="s">
        <v>207</v>
      </c>
      <c r="F2" s="220" t="s">
        <v>487</v>
      </c>
      <c r="G2" s="220" t="s">
        <v>482</v>
      </c>
      <c r="H2" s="220" t="s">
        <v>488</v>
      </c>
      <c r="I2" s="220" t="s">
        <v>481</v>
      </c>
      <c r="J2" s="220" t="s">
        <v>94</v>
      </c>
      <c r="K2" s="220" t="s">
        <v>480</v>
      </c>
      <c r="L2" s="221" t="s">
        <v>479</v>
      </c>
      <c r="M2" s="221" t="s">
        <v>478</v>
      </c>
      <c r="N2" s="220" t="s">
        <v>95</v>
      </c>
      <c r="O2" s="220" t="s">
        <v>0</v>
      </c>
      <c r="P2" s="222" t="s">
        <v>477</v>
      </c>
      <c r="Q2" s="220" t="s">
        <v>489</v>
      </c>
      <c r="R2" s="220" t="s">
        <v>475</v>
      </c>
      <c r="S2" s="221" t="s">
        <v>474</v>
      </c>
      <c r="T2" s="220" t="s">
        <v>490</v>
      </c>
      <c r="U2" s="221" t="s">
        <v>892</v>
      </c>
      <c r="V2" s="220" t="s">
        <v>96</v>
      </c>
    </row>
    <row r="3" spans="1:24" ht="32" customHeight="1">
      <c r="A3" s="232" t="s">
        <v>473</v>
      </c>
      <c r="B3" s="232"/>
      <c r="C3" s="232"/>
      <c r="D3" s="232"/>
      <c r="E3" s="232"/>
      <c r="F3" s="232"/>
      <c r="G3" s="232"/>
      <c r="H3" s="232"/>
      <c r="I3" s="232"/>
      <c r="J3" s="232"/>
      <c r="K3" s="232"/>
      <c r="L3" s="242"/>
      <c r="M3" s="242"/>
      <c r="N3" s="232"/>
      <c r="O3" s="232"/>
      <c r="P3" s="232"/>
      <c r="Q3" s="232"/>
      <c r="R3" s="236"/>
      <c r="S3" s="232"/>
      <c r="T3" s="236">
        <v>89120</v>
      </c>
      <c r="U3" s="236"/>
      <c r="V3" s="232"/>
    </row>
    <row r="4" spans="1:24" ht="43.5">
      <c r="A4" s="7" t="s">
        <v>668</v>
      </c>
      <c r="B4" s="7" t="s">
        <v>104</v>
      </c>
      <c r="C4" s="7" t="s">
        <v>300</v>
      </c>
      <c r="D4" s="7" t="s">
        <v>98</v>
      </c>
      <c r="E4" s="7" t="s">
        <v>301</v>
      </c>
      <c r="F4" s="7" t="s">
        <v>302</v>
      </c>
      <c r="G4" s="7" t="s">
        <v>105</v>
      </c>
      <c r="H4" s="7" t="s">
        <v>669</v>
      </c>
      <c r="I4" s="7">
        <v>51310</v>
      </c>
      <c r="J4" s="7" t="s">
        <v>3</v>
      </c>
      <c r="K4" s="7" t="s">
        <v>504</v>
      </c>
      <c r="L4" s="10" t="s">
        <v>209</v>
      </c>
      <c r="M4" s="211" t="s">
        <v>103</v>
      </c>
      <c r="N4" s="7">
        <v>90000</v>
      </c>
      <c r="O4" s="7">
        <v>1</v>
      </c>
      <c r="P4" s="206">
        <v>90000</v>
      </c>
      <c r="Q4" s="7">
        <v>1000</v>
      </c>
      <c r="R4" s="7">
        <v>89120</v>
      </c>
      <c r="S4" s="210">
        <v>1</v>
      </c>
      <c r="T4" s="206">
        <v>89120</v>
      </c>
      <c r="U4" s="13">
        <f>T4</f>
        <v>89120</v>
      </c>
      <c r="V4" s="5"/>
      <c r="W4" s="3"/>
      <c r="X4" s="3"/>
    </row>
    <row r="5" spans="1:24" ht="114.5" customHeight="1">
      <c r="A5" s="7" t="s">
        <v>670</v>
      </c>
      <c r="B5" s="7" t="s">
        <v>104</v>
      </c>
      <c r="C5" s="7" t="s">
        <v>97</v>
      </c>
      <c r="D5" s="7" t="s">
        <v>98</v>
      </c>
      <c r="E5" s="7" t="s">
        <v>99</v>
      </c>
      <c r="F5" s="7" t="s">
        <v>100</v>
      </c>
      <c r="G5" s="7" t="s">
        <v>671</v>
      </c>
      <c r="H5" s="7" t="s">
        <v>672</v>
      </c>
      <c r="I5" s="7">
        <v>54101</v>
      </c>
      <c r="J5" s="7" t="s">
        <v>4</v>
      </c>
      <c r="K5" s="7" t="s">
        <v>504</v>
      </c>
      <c r="L5" s="10" t="s">
        <v>103</v>
      </c>
      <c r="M5" s="211" t="s">
        <v>103</v>
      </c>
      <c r="N5" s="7">
        <v>50</v>
      </c>
      <c r="O5" s="7">
        <v>215</v>
      </c>
      <c r="P5" s="206">
        <v>10750</v>
      </c>
      <c r="Q5" s="7">
        <v>0</v>
      </c>
      <c r="R5" s="7"/>
      <c r="S5" s="210">
        <v>3</v>
      </c>
      <c r="T5" s="206"/>
      <c r="U5" s="272"/>
      <c r="V5" s="7" t="s">
        <v>904</v>
      </c>
      <c r="W5" s="3"/>
      <c r="X5" s="3"/>
    </row>
    <row r="6" spans="1:24" ht="178" customHeight="1">
      <c r="A6" s="7" t="s">
        <v>673</v>
      </c>
      <c r="B6" s="7" t="s">
        <v>104</v>
      </c>
      <c r="C6" s="7" t="s">
        <v>97</v>
      </c>
      <c r="D6" s="7" t="s">
        <v>98</v>
      </c>
      <c r="E6" s="7" t="s">
        <v>99</v>
      </c>
      <c r="F6" s="7" t="s">
        <v>100</v>
      </c>
      <c r="G6" s="7" t="s">
        <v>101</v>
      </c>
      <c r="H6" s="7" t="s">
        <v>674</v>
      </c>
      <c r="I6" s="7">
        <v>54101</v>
      </c>
      <c r="J6" s="7" t="s">
        <v>4</v>
      </c>
      <c r="K6" s="7" t="s">
        <v>504</v>
      </c>
      <c r="L6" s="10" t="s">
        <v>103</v>
      </c>
      <c r="M6" s="211" t="s">
        <v>209</v>
      </c>
      <c r="N6" s="7">
        <v>55000</v>
      </c>
      <c r="O6" s="7">
        <v>1</v>
      </c>
      <c r="P6" s="206">
        <v>55000</v>
      </c>
      <c r="Q6" s="7">
        <v>0</v>
      </c>
      <c r="R6" s="7"/>
      <c r="S6" s="210">
        <v>2</v>
      </c>
      <c r="T6" s="8"/>
      <c r="U6" s="319"/>
      <c r="V6" s="7" t="s">
        <v>675</v>
      </c>
      <c r="W6" s="3"/>
      <c r="X6" s="3"/>
    </row>
    <row r="7" spans="1:24" ht="104" customHeight="1">
      <c r="A7" s="7" t="s">
        <v>676</v>
      </c>
      <c r="B7" s="7" t="s">
        <v>104</v>
      </c>
      <c r="C7" s="7" t="s">
        <v>97</v>
      </c>
      <c r="D7" s="7" t="s">
        <v>98</v>
      </c>
      <c r="E7" s="7" t="s">
        <v>99</v>
      </c>
      <c r="F7" s="7" t="s">
        <v>100</v>
      </c>
      <c r="G7" s="7" t="s">
        <v>303</v>
      </c>
      <c r="H7" s="7" t="s">
        <v>677</v>
      </c>
      <c r="I7" s="7">
        <v>54101</v>
      </c>
      <c r="J7" s="7" t="s">
        <v>4</v>
      </c>
      <c r="K7" s="7" t="s">
        <v>504</v>
      </c>
      <c r="L7" s="10" t="s">
        <v>209</v>
      </c>
      <c r="M7" s="211" t="s">
        <v>209</v>
      </c>
      <c r="N7" s="7">
        <v>10000</v>
      </c>
      <c r="O7" s="7">
        <v>1</v>
      </c>
      <c r="P7" s="206">
        <v>10000</v>
      </c>
      <c r="Q7" s="7">
        <v>0</v>
      </c>
      <c r="R7" s="7"/>
      <c r="S7" s="210">
        <v>4</v>
      </c>
      <c r="T7" s="8">
        <v>0</v>
      </c>
      <c r="U7" s="319"/>
      <c r="V7" s="9" t="s">
        <v>678</v>
      </c>
      <c r="W7" s="3"/>
      <c r="X7" s="3"/>
    </row>
    <row r="8" spans="1:24" ht="29" customHeight="1">
      <c r="A8" s="4"/>
      <c r="B8" s="4"/>
      <c r="C8" s="4"/>
      <c r="D8" s="4"/>
      <c r="E8" s="4"/>
      <c r="F8" s="4"/>
      <c r="G8" s="4"/>
      <c r="I8" s="4"/>
      <c r="J8" s="4"/>
      <c r="K8" s="238" t="s">
        <v>149</v>
      </c>
      <c r="L8" s="14"/>
      <c r="M8" s="197"/>
      <c r="N8" s="4"/>
      <c r="O8" s="205" t="s">
        <v>638</v>
      </c>
      <c r="P8" s="243">
        <f>SUM(P4:P7)</f>
        <v>165750</v>
      </c>
      <c r="Q8" s="4"/>
      <c r="R8" s="4"/>
      <c r="S8" s="195"/>
      <c r="T8" s="243">
        <f>SUM(T4:T7)</f>
        <v>89120</v>
      </c>
      <c r="U8" s="243">
        <f>SUM(U4:U7)</f>
        <v>89120</v>
      </c>
      <c r="V8" s="3"/>
      <c r="W8" s="3"/>
      <c r="X8" s="3"/>
    </row>
    <row r="9" spans="1:24" s="11" customFormat="1">
      <c r="A9" s="244"/>
      <c r="B9" s="244"/>
      <c r="C9" s="244"/>
      <c r="D9" s="244"/>
      <c r="E9" s="244"/>
      <c r="F9" s="244"/>
      <c r="G9" s="244"/>
      <c r="H9" s="244"/>
      <c r="I9" s="244"/>
      <c r="J9" s="244"/>
      <c r="K9" s="244"/>
      <c r="L9" s="245"/>
      <c r="M9" s="246"/>
      <c r="N9" s="244"/>
      <c r="O9" s="244"/>
      <c r="P9" s="247"/>
      <c r="Q9" s="244"/>
      <c r="R9" s="244"/>
      <c r="S9" s="248"/>
      <c r="T9" s="249"/>
      <c r="U9" s="249"/>
      <c r="V9" s="250"/>
      <c r="W9" s="250"/>
      <c r="X9" s="250"/>
    </row>
  </sheetData>
  <pageMargins left="0.25" right="0.25" top="0.25" bottom="0.25" header="0.3" footer="0.3"/>
  <pageSetup paperSize="3" scale="73" fitToHeight="0" orientation="landscape" r:id="rId1"/>
  <headerFooter>
    <oddFooter>&amp;CPage &amp;P of &amp;N</oddFooter>
  </headerFooter>
  <rowBreaks count="1" manualBreakCount="1">
    <brk id="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082BC-BC9F-49ED-836B-B2D5FED79DF6}">
  <sheetPr>
    <pageSetUpPr fitToPage="1"/>
  </sheetPr>
  <dimension ref="A1:X18"/>
  <sheetViews>
    <sheetView topLeftCell="A13" zoomScale="70" zoomScaleNormal="70" workbookViewId="0">
      <selection activeCell="I55" sqref="I55"/>
    </sheetView>
  </sheetViews>
  <sheetFormatPr defaultColWidth="8.81640625" defaultRowHeight="14.5"/>
  <cols>
    <col min="1" max="1" width="13" customWidth="1"/>
    <col min="2" max="2" width="5.453125" hidden="1" customWidth="1"/>
    <col min="3" max="3" width="21.453125" customWidth="1"/>
    <col min="4" max="4" width="12.1796875" customWidth="1"/>
    <col min="5" max="5" width="16.1796875" hidden="1" customWidth="1"/>
    <col min="6" max="6" width="16" hidden="1" customWidth="1"/>
    <col min="7" max="7" width="17.81640625" style="1" customWidth="1"/>
    <col min="8" max="8" width="110.36328125" style="4" customWidth="1"/>
    <col min="9" max="9" width="0" hidden="1" customWidth="1"/>
    <col min="10" max="10" width="16.81640625" customWidth="1"/>
    <col min="11" max="11" width="11.6328125" customWidth="1"/>
    <col min="12" max="12" width="11.1796875" style="2" hidden="1" customWidth="1"/>
    <col min="13" max="13" width="14.81640625" style="2" hidden="1" customWidth="1"/>
    <col min="14" max="14" width="0" hidden="1" customWidth="1"/>
    <col min="15" max="15" width="10.54296875" hidden="1" customWidth="1"/>
    <col min="16" max="16" width="14.6328125" style="20" customWidth="1"/>
    <col min="17" max="17" width="0" hidden="1" customWidth="1"/>
    <col min="18" max="18" width="15.6328125" customWidth="1"/>
    <col min="19" max="19" width="10" style="2" customWidth="1"/>
    <col min="20" max="21" width="17.81640625" customWidth="1"/>
    <col min="22" max="22" width="29.6328125" customWidth="1"/>
  </cols>
  <sheetData>
    <row r="1" spans="1:24" ht="40.5" customHeight="1">
      <c r="A1" s="184" t="s">
        <v>679</v>
      </c>
      <c r="F1" s="1"/>
      <c r="G1" s="4"/>
      <c r="H1"/>
      <c r="K1" s="2"/>
      <c r="O1" s="20"/>
      <c r="P1"/>
      <c r="S1"/>
    </row>
    <row r="2" spans="1:24" s="1" customFormat="1" ht="68" customHeight="1">
      <c r="A2" s="220" t="s">
        <v>206</v>
      </c>
      <c r="B2" s="220"/>
      <c r="C2" s="220" t="s">
        <v>484</v>
      </c>
      <c r="D2" s="220" t="s">
        <v>483</v>
      </c>
      <c r="E2" s="220" t="s">
        <v>207</v>
      </c>
      <c r="F2" s="220" t="s">
        <v>487</v>
      </c>
      <c r="G2" s="220" t="s">
        <v>482</v>
      </c>
      <c r="H2" s="220" t="s">
        <v>488</v>
      </c>
      <c r="I2" s="220" t="s">
        <v>481</v>
      </c>
      <c r="J2" s="220" t="s">
        <v>94</v>
      </c>
      <c r="K2" s="220" t="s">
        <v>480</v>
      </c>
      <c r="L2" s="221" t="s">
        <v>479</v>
      </c>
      <c r="M2" s="221" t="s">
        <v>478</v>
      </c>
      <c r="N2" s="220" t="s">
        <v>95</v>
      </c>
      <c r="O2" s="220" t="s">
        <v>0</v>
      </c>
      <c r="P2" s="222" t="s">
        <v>477</v>
      </c>
      <c r="Q2" s="220" t="s">
        <v>489</v>
      </c>
      <c r="R2" s="220" t="s">
        <v>475</v>
      </c>
      <c r="S2" s="221" t="s">
        <v>474</v>
      </c>
      <c r="T2" s="220" t="s">
        <v>490</v>
      </c>
      <c r="U2" s="221" t="s">
        <v>892</v>
      </c>
      <c r="V2" s="220" t="s">
        <v>96</v>
      </c>
    </row>
    <row r="3" spans="1:24" s="1" customFormat="1" ht="31" customHeight="1">
      <c r="A3" s="362" t="s">
        <v>473</v>
      </c>
      <c r="B3" s="363"/>
      <c r="C3" s="363"/>
      <c r="D3" s="363"/>
      <c r="E3" s="363"/>
      <c r="F3" s="363"/>
      <c r="G3" s="364"/>
      <c r="H3" s="251"/>
      <c r="I3" s="251"/>
      <c r="J3" s="251"/>
      <c r="K3" s="251"/>
      <c r="L3" s="252"/>
      <c r="M3" s="252"/>
      <c r="N3" s="251"/>
      <c r="O3" s="251"/>
      <c r="P3" s="253"/>
      <c r="Q3" s="251"/>
      <c r="R3" s="251"/>
      <c r="S3" s="252"/>
      <c r="T3" s="254">
        <v>65355</v>
      </c>
      <c r="U3" s="254"/>
      <c r="V3" s="251"/>
    </row>
    <row r="4" spans="1:24" ht="43.5">
      <c r="A4" s="7" t="s">
        <v>680</v>
      </c>
      <c r="B4" s="7" t="s">
        <v>681</v>
      </c>
      <c r="C4" s="7" t="s">
        <v>682</v>
      </c>
      <c r="D4" s="7" t="s">
        <v>683</v>
      </c>
      <c r="E4" s="7" t="s">
        <v>684</v>
      </c>
      <c r="F4" s="7" t="s">
        <v>685</v>
      </c>
      <c r="G4" s="7" t="s">
        <v>686</v>
      </c>
      <c r="H4" s="7" t="s">
        <v>687</v>
      </c>
      <c r="I4" s="7">
        <v>51230</v>
      </c>
      <c r="J4" s="7" t="s">
        <v>3</v>
      </c>
      <c r="K4" s="7" t="s">
        <v>417</v>
      </c>
      <c r="L4" s="10" t="s">
        <v>103</v>
      </c>
      <c r="M4" s="211" t="s">
        <v>209</v>
      </c>
      <c r="N4" s="7">
        <v>10000</v>
      </c>
      <c r="O4" s="7">
        <v>1</v>
      </c>
      <c r="P4" s="206">
        <v>10000</v>
      </c>
      <c r="Q4" s="7">
        <v>0</v>
      </c>
      <c r="R4" s="7" t="s">
        <v>688</v>
      </c>
      <c r="S4" s="210"/>
      <c r="T4" s="8">
        <v>13855</v>
      </c>
      <c r="U4" s="8">
        <f>T4</f>
        <v>13855</v>
      </c>
      <c r="V4" s="5" t="s">
        <v>689</v>
      </c>
      <c r="W4" s="3"/>
      <c r="X4" s="3"/>
    </row>
    <row r="5" spans="1:24" ht="102" customHeight="1">
      <c r="A5" s="7" t="s">
        <v>690</v>
      </c>
      <c r="B5" s="7" t="s">
        <v>681</v>
      </c>
      <c r="C5" s="7" t="s">
        <v>691</v>
      </c>
      <c r="D5" s="7" t="s">
        <v>692</v>
      </c>
      <c r="E5" s="7" t="s">
        <v>693</v>
      </c>
      <c r="F5" s="7" t="s">
        <v>694</v>
      </c>
      <c r="G5" s="7" t="s">
        <v>695</v>
      </c>
      <c r="H5" s="7" t="s">
        <v>696</v>
      </c>
      <c r="I5" s="7">
        <v>51230</v>
      </c>
      <c r="J5" s="7" t="s">
        <v>3</v>
      </c>
      <c r="K5" s="7" t="s">
        <v>428</v>
      </c>
      <c r="L5" s="10" t="s">
        <v>209</v>
      </c>
      <c r="M5" s="211" t="s">
        <v>209</v>
      </c>
      <c r="N5" s="7">
        <v>79000</v>
      </c>
      <c r="O5" s="7">
        <v>1</v>
      </c>
      <c r="P5" s="206">
        <v>79000</v>
      </c>
      <c r="Q5" s="7">
        <v>0</v>
      </c>
      <c r="R5" s="7" t="s">
        <v>697</v>
      </c>
      <c r="S5" s="210"/>
      <c r="T5" s="8"/>
      <c r="U5" s="8">
        <f t="shared" ref="U5:U15" si="0">T5</f>
        <v>0</v>
      </c>
      <c r="V5" s="7" t="s">
        <v>698</v>
      </c>
      <c r="W5" s="3"/>
      <c r="X5" s="3"/>
    </row>
    <row r="6" spans="1:24" ht="132.5" customHeight="1">
      <c r="A6" s="7" t="s">
        <v>699</v>
      </c>
      <c r="B6" s="7" t="s">
        <v>681</v>
      </c>
      <c r="C6" s="7" t="s">
        <v>691</v>
      </c>
      <c r="D6" s="7" t="s">
        <v>692</v>
      </c>
      <c r="E6" s="7" t="s">
        <v>693</v>
      </c>
      <c r="F6" s="7" t="s">
        <v>694</v>
      </c>
      <c r="G6" s="7" t="s">
        <v>700</v>
      </c>
      <c r="H6" s="7" t="s">
        <v>701</v>
      </c>
      <c r="I6" s="7">
        <v>53550</v>
      </c>
      <c r="J6" s="7" t="s">
        <v>4</v>
      </c>
      <c r="K6" s="7" t="s">
        <v>428</v>
      </c>
      <c r="L6" s="10" t="s">
        <v>209</v>
      </c>
      <c r="M6" s="211" t="s">
        <v>209</v>
      </c>
      <c r="N6" s="7">
        <v>20000</v>
      </c>
      <c r="O6" s="7">
        <v>1</v>
      </c>
      <c r="P6" s="206">
        <v>20000</v>
      </c>
      <c r="Q6" s="7">
        <v>0</v>
      </c>
      <c r="R6" s="189">
        <v>15000</v>
      </c>
      <c r="S6" s="210"/>
      <c r="T6" s="8">
        <v>17000</v>
      </c>
      <c r="U6" s="8">
        <f t="shared" si="0"/>
        <v>17000</v>
      </c>
      <c r="V6" s="5"/>
      <c r="W6" s="3"/>
      <c r="X6" s="3"/>
    </row>
    <row r="7" spans="1:24" ht="46.5" customHeight="1">
      <c r="A7" s="7" t="s">
        <v>702</v>
      </c>
      <c r="B7" s="7" t="s">
        <v>681</v>
      </c>
      <c r="C7" s="7" t="s">
        <v>691</v>
      </c>
      <c r="D7" s="7" t="s">
        <v>692</v>
      </c>
      <c r="E7" s="7" t="s">
        <v>693</v>
      </c>
      <c r="F7" s="7" t="s">
        <v>694</v>
      </c>
      <c r="G7" s="7" t="s">
        <v>703</v>
      </c>
      <c r="H7" s="7" t="s">
        <v>704</v>
      </c>
      <c r="I7" s="7">
        <v>56120</v>
      </c>
      <c r="J7" s="7" t="s">
        <v>4</v>
      </c>
      <c r="K7" s="7" t="s">
        <v>428</v>
      </c>
      <c r="L7" s="10" t="s">
        <v>209</v>
      </c>
      <c r="M7" s="211" t="s">
        <v>209</v>
      </c>
      <c r="N7" s="7">
        <v>2000</v>
      </c>
      <c r="O7" s="7">
        <v>1</v>
      </c>
      <c r="P7" s="206">
        <v>2000</v>
      </c>
      <c r="Q7" s="7">
        <v>0</v>
      </c>
      <c r="R7" s="189">
        <v>4500</v>
      </c>
      <c r="S7" s="210"/>
      <c r="T7" s="8">
        <v>2500</v>
      </c>
      <c r="U7" s="8">
        <f t="shared" si="0"/>
        <v>2500</v>
      </c>
      <c r="V7" s="5"/>
      <c r="W7" s="3"/>
      <c r="X7" s="3"/>
    </row>
    <row r="8" spans="1:24" ht="103" customHeight="1">
      <c r="A8" s="7" t="s">
        <v>705</v>
      </c>
      <c r="B8" s="7" t="s">
        <v>681</v>
      </c>
      <c r="C8" s="7" t="s">
        <v>691</v>
      </c>
      <c r="D8" s="7" t="s">
        <v>692</v>
      </c>
      <c r="E8" s="7" t="s">
        <v>693</v>
      </c>
      <c r="F8" s="7" t="s">
        <v>694</v>
      </c>
      <c r="G8" s="7" t="s">
        <v>706</v>
      </c>
      <c r="H8" s="7" t="s">
        <v>707</v>
      </c>
      <c r="I8" s="7">
        <v>53210</v>
      </c>
      <c r="J8" s="7" t="s">
        <v>4</v>
      </c>
      <c r="K8" s="7" t="s">
        <v>428</v>
      </c>
      <c r="L8" s="10" t="s">
        <v>103</v>
      </c>
      <c r="M8" s="211" t="s">
        <v>209</v>
      </c>
      <c r="N8" s="7">
        <v>15000</v>
      </c>
      <c r="O8" s="7">
        <v>1</v>
      </c>
      <c r="P8" s="206">
        <v>15000</v>
      </c>
      <c r="Q8" s="7">
        <v>0</v>
      </c>
      <c r="R8" s="7" t="s">
        <v>708</v>
      </c>
      <c r="S8" s="210"/>
      <c r="T8" s="8">
        <v>10000</v>
      </c>
      <c r="U8" s="8">
        <f t="shared" si="0"/>
        <v>10000</v>
      </c>
      <c r="V8" s="7" t="s">
        <v>905</v>
      </c>
      <c r="W8" s="3"/>
      <c r="X8" s="3"/>
    </row>
    <row r="9" spans="1:24" ht="88" customHeight="1">
      <c r="A9" s="7" t="s">
        <v>709</v>
      </c>
      <c r="B9" s="7" t="s">
        <v>681</v>
      </c>
      <c r="C9" s="7" t="s">
        <v>710</v>
      </c>
      <c r="D9" s="7" t="s">
        <v>711</v>
      </c>
      <c r="E9" s="7" t="s">
        <v>712</v>
      </c>
      <c r="F9" s="7" t="s">
        <v>713</v>
      </c>
      <c r="G9" s="7" t="s">
        <v>714</v>
      </c>
      <c r="H9" s="7" t="s">
        <v>715</v>
      </c>
      <c r="I9" s="7">
        <v>53210</v>
      </c>
      <c r="J9" s="7" t="s">
        <v>3</v>
      </c>
      <c r="K9" s="7" t="s">
        <v>346</v>
      </c>
      <c r="L9" s="10" t="s">
        <v>209</v>
      </c>
      <c r="M9" s="211" t="s">
        <v>209</v>
      </c>
      <c r="N9" s="7">
        <v>100000</v>
      </c>
      <c r="O9" s="7">
        <v>1</v>
      </c>
      <c r="P9" s="206">
        <v>100000</v>
      </c>
      <c r="Q9" s="7">
        <v>0</v>
      </c>
      <c r="R9" s="7" t="s">
        <v>716</v>
      </c>
      <c r="S9" s="210"/>
      <c r="T9" s="8"/>
      <c r="U9" s="8">
        <f t="shared" si="0"/>
        <v>0</v>
      </c>
      <c r="V9" s="7" t="s">
        <v>717</v>
      </c>
    </row>
    <row r="10" spans="1:24" ht="100" customHeight="1">
      <c r="A10" s="7" t="s">
        <v>718</v>
      </c>
      <c r="B10" s="7" t="s">
        <v>681</v>
      </c>
      <c r="C10" s="7" t="s">
        <v>719</v>
      </c>
      <c r="D10" s="7" t="s">
        <v>720</v>
      </c>
      <c r="E10" s="7" t="s">
        <v>721</v>
      </c>
      <c r="F10" s="7" t="s">
        <v>722</v>
      </c>
      <c r="G10" s="7" t="s">
        <v>723</v>
      </c>
      <c r="H10" s="7" t="s">
        <v>724</v>
      </c>
      <c r="I10" s="7">
        <v>51230</v>
      </c>
      <c r="J10" s="7" t="s">
        <v>3</v>
      </c>
      <c r="K10" s="7" t="s">
        <v>346</v>
      </c>
      <c r="L10" s="10" t="s">
        <v>103</v>
      </c>
      <c r="M10" s="211" t="s">
        <v>103</v>
      </c>
      <c r="N10" s="7">
        <v>41000</v>
      </c>
      <c r="O10" s="7">
        <v>1</v>
      </c>
      <c r="P10" s="206">
        <v>41000</v>
      </c>
      <c r="Q10" s="7">
        <v>0</v>
      </c>
      <c r="R10" s="189">
        <v>20000</v>
      </c>
      <c r="S10" s="210"/>
      <c r="T10" s="8"/>
      <c r="U10" s="8">
        <f t="shared" si="0"/>
        <v>0</v>
      </c>
      <c r="V10" s="7" t="s">
        <v>725</v>
      </c>
      <c r="W10" s="3"/>
      <c r="X10" s="3"/>
    </row>
    <row r="11" spans="1:24" ht="58">
      <c r="A11" s="7" t="s">
        <v>726</v>
      </c>
      <c r="B11" s="7" t="s">
        <v>681</v>
      </c>
      <c r="C11" s="7" t="s">
        <v>719</v>
      </c>
      <c r="D11" s="7" t="s">
        <v>720</v>
      </c>
      <c r="E11" s="7" t="s">
        <v>721</v>
      </c>
      <c r="F11" s="7" t="s">
        <v>722</v>
      </c>
      <c r="G11" s="7" t="s">
        <v>727</v>
      </c>
      <c r="H11" s="7" t="s">
        <v>728</v>
      </c>
      <c r="I11" s="7">
        <v>53210</v>
      </c>
      <c r="J11" s="7" t="s">
        <v>4</v>
      </c>
      <c r="K11" s="7" t="s">
        <v>541</v>
      </c>
      <c r="L11" s="10" t="s">
        <v>103</v>
      </c>
      <c r="M11" s="211" t="s">
        <v>103</v>
      </c>
      <c r="N11" s="7">
        <v>5000</v>
      </c>
      <c r="O11" s="7">
        <v>1</v>
      </c>
      <c r="P11" s="206">
        <v>5000</v>
      </c>
      <c r="Q11" s="7">
        <v>0</v>
      </c>
      <c r="R11" s="226">
        <v>3000</v>
      </c>
      <c r="S11" s="210"/>
      <c r="T11" s="8">
        <v>3000</v>
      </c>
      <c r="U11" s="8">
        <f t="shared" si="0"/>
        <v>3000</v>
      </c>
      <c r="V11" s="5"/>
      <c r="W11" s="3"/>
      <c r="X11" s="3"/>
    </row>
    <row r="12" spans="1:24" ht="208" customHeight="1">
      <c r="A12" s="7" t="s">
        <v>729</v>
      </c>
      <c r="B12" s="7" t="s">
        <v>681</v>
      </c>
      <c r="C12" s="7" t="s">
        <v>719</v>
      </c>
      <c r="D12" s="7" t="s">
        <v>720</v>
      </c>
      <c r="E12" s="7" t="s">
        <v>721</v>
      </c>
      <c r="F12" s="7" t="s">
        <v>722</v>
      </c>
      <c r="G12" s="7" t="s">
        <v>730</v>
      </c>
      <c r="H12" s="7" t="s">
        <v>906</v>
      </c>
      <c r="I12" s="7">
        <v>53550</v>
      </c>
      <c r="J12" s="7" t="s">
        <v>4</v>
      </c>
      <c r="K12" s="7" t="s">
        <v>541</v>
      </c>
      <c r="L12" s="10" t="s">
        <v>103</v>
      </c>
      <c r="M12" s="211" t="s">
        <v>103</v>
      </c>
      <c r="N12" s="7">
        <v>5000</v>
      </c>
      <c r="O12" s="7">
        <v>1</v>
      </c>
      <c r="P12" s="206">
        <v>5000</v>
      </c>
      <c r="Q12" s="7">
        <v>0</v>
      </c>
      <c r="R12" s="226">
        <v>5000</v>
      </c>
      <c r="S12" s="210"/>
      <c r="T12" s="8">
        <v>5000</v>
      </c>
      <c r="U12" s="8">
        <f t="shared" si="0"/>
        <v>5000</v>
      </c>
      <c r="V12" s="5"/>
      <c r="W12" s="3"/>
      <c r="X12" s="3"/>
    </row>
    <row r="13" spans="1:24" ht="200" customHeight="1">
      <c r="A13" s="7" t="s">
        <v>731</v>
      </c>
      <c r="B13" s="7" t="s">
        <v>681</v>
      </c>
      <c r="C13" s="7" t="s">
        <v>719</v>
      </c>
      <c r="D13" s="7" t="s">
        <v>720</v>
      </c>
      <c r="E13" s="7" t="s">
        <v>721</v>
      </c>
      <c r="F13" s="7" t="s">
        <v>722</v>
      </c>
      <c r="G13" s="7" t="s">
        <v>732</v>
      </c>
      <c r="H13" s="7" t="s">
        <v>907</v>
      </c>
      <c r="I13" s="7">
        <v>53550</v>
      </c>
      <c r="J13" s="7" t="s">
        <v>4</v>
      </c>
      <c r="K13" s="7" t="s">
        <v>541</v>
      </c>
      <c r="L13" s="10" t="s">
        <v>103</v>
      </c>
      <c r="M13" s="211" t="s">
        <v>103</v>
      </c>
      <c r="N13" s="7">
        <v>5000</v>
      </c>
      <c r="O13" s="7">
        <v>1</v>
      </c>
      <c r="P13" s="206">
        <v>5000</v>
      </c>
      <c r="Q13" s="7">
        <v>0</v>
      </c>
      <c r="R13" s="226">
        <v>5000</v>
      </c>
      <c r="S13" s="210"/>
      <c r="T13" s="8">
        <v>5000</v>
      </c>
      <c r="U13" s="8">
        <f t="shared" si="0"/>
        <v>5000</v>
      </c>
      <c r="V13" s="5"/>
      <c r="W13" s="3"/>
      <c r="X13" s="3"/>
    </row>
    <row r="14" spans="1:24" ht="61.5" customHeight="1">
      <c r="A14" s="7" t="s">
        <v>733</v>
      </c>
      <c r="B14" s="7" t="s">
        <v>681</v>
      </c>
      <c r="C14" s="7" t="s">
        <v>719</v>
      </c>
      <c r="D14" s="7" t="s">
        <v>720</v>
      </c>
      <c r="E14" s="7" t="s">
        <v>721</v>
      </c>
      <c r="F14" s="7" t="s">
        <v>722</v>
      </c>
      <c r="G14" s="7" t="s">
        <v>734</v>
      </c>
      <c r="H14" s="7" t="s">
        <v>735</v>
      </c>
      <c r="I14" s="7">
        <v>54100</v>
      </c>
      <c r="J14" s="7" t="s">
        <v>4</v>
      </c>
      <c r="K14" s="7" t="s">
        <v>541</v>
      </c>
      <c r="L14" s="10" t="s">
        <v>103</v>
      </c>
      <c r="M14" s="211" t="s">
        <v>209</v>
      </c>
      <c r="N14" s="7">
        <v>1000</v>
      </c>
      <c r="O14" s="7">
        <v>1</v>
      </c>
      <c r="P14" s="206">
        <v>1000</v>
      </c>
      <c r="Q14" s="7">
        <v>0</v>
      </c>
      <c r="R14" s="226">
        <v>1000</v>
      </c>
      <c r="S14" s="210"/>
      <c r="T14" s="8">
        <v>1000</v>
      </c>
      <c r="U14" s="8">
        <f t="shared" si="0"/>
        <v>1000</v>
      </c>
      <c r="V14" s="5"/>
      <c r="W14" s="3"/>
      <c r="X14" s="3"/>
    </row>
    <row r="15" spans="1:24" ht="161.5" customHeight="1">
      <c r="A15" s="7" t="s">
        <v>736</v>
      </c>
      <c r="B15" s="7" t="s">
        <v>681</v>
      </c>
      <c r="C15" s="7" t="s">
        <v>719</v>
      </c>
      <c r="D15" s="7" t="s">
        <v>720</v>
      </c>
      <c r="E15" s="7" t="s">
        <v>721</v>
      </c>
      <c r="F15" s="7" t="s">
        <v>722</v>
      </c>
      <c r="G15" s="7" t="s">
        <v>737</v>
      </c>
      <c r="H15" s="7" t="s">
        <v>908</v>
      </c>
      <c r="I15" s="7">
        <v>53550</v>
      </c>
      <c r="J15" s="7" t="s">
        <v>4</v>
      </c>
      <c r="K15" s="7" t="s">
        <v>541</v>
      </c>
      <c r="L15" s="10" t="s">
        <v>103</v>
      </c>
      <c r="M15" s="211" t="s">
        <v>103</v>
      </c>
      <c r="N15" s="7">
        <v>12000</v>
      </c>
      <c r="O15" s="7">
        <v>1</v>
      </c>
      <c r="P15" s="206">
        <v>12000</v>
      </c>
      <c r="Q15" s="7">
        <v>0</v>
      </c>
      <c r="R15" s="189">
        <v>7500</v>
      </c>
      <c r="S15" s="210"/>
      <c r="T15" s="8">
        <v>8000</v>
      </c>
      <c r="U15" s="8">
        <f t="shared" si="0"/>
        <v>8000</v>
      </c>
      <c r="V15" s="5"/>
      <c r="W15" s="3"/>
      <c r="X15" s="3"/>
    </row>
    <row r="16" spans="1:24" ht="32" customHeight="1">
      <c r="K16" s="330" t="s">
        <v>149</v>
      </c>
      <c r="M16" s="193"/>
      <c r="N16" s="12"/>
      <c r="O16" s="227" t="s">
        <v>638</v>
      </c>
      <c r="P16" s="228">
        <f>SUM(P4:P15)</f>
        <v>295000</v>
      </c>
      <c r="T16" s="228">
        <f>SUM(T4:T15)</f>
        <v>65355</v>
      </c>
      <c r="U16" s="335">
        <f>SUM(U4:U15)</f>
        <v>65355</v>
      </c>
    </row>
    <row r="17" spans="15:21" ht="32.5" customHeight="1">
      <c r="O17" s="227" t="s">
        <v>344</v>
      </c>
      <c r="T17" s="229">
        <f>T3-T16</f>
        <v>0</v>
      </c>
      <c r="U17" s="320"/>
    </row>
    <row r="18" spans="15:21" ht="38" customHeight="1"/>
  </sheetData>
  <mergeCells count="1">
    <mergeCell ref="A3:G3"/>
  </mergeCells>
  <pageMargins left="0.25" right="0.25" top="0.75" bottom="0.75" header="0.3" footer="0.3"/>
  <pageSetup paperSize="3" scale="68" fitToHeight="0" orientation="landscape" r:id="rId1"/>
  <headerFoot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CFDC4-541A-43F3-B015-17C0B3CB76F7}">
  <sheetPr>
    <pageSetUpPr fitToPage="1"/>
  </sheetPr>
  <dimension ref="A1:AA1000"/>
  <sheetViews>
    <sheetView view="pageLayout" topLeftCell="A13" zoomScaleNormal="90" workbookViewId="0">
      <selection activeCell="I55" sqref="I55"/>
    </sheetView>
  </sheetViews>
  <sheetFormatPr defaultColWidth="14.453125" defaultRowHeight="15" customHeight="1"/>
  <cols>
    <col min="1" max="1" width="12" style="288" customWidth="1"/>
    <col min="2" max="2" width="5.453125" style="288" hidden="1" customWidth="1"/>
    <col min="3" max="3" width="18.7265625" style="288" hidden="1" customWidth="1"/>
    <col min="4" max="4" width="12.08984375" style="288" customWidth="1"/>
    <col min="5" max="5" width="16.08984375" style="288" hidden="1" customWidth="1"/>
    <col min="6" max="6" width="16" style="288" hidden="1" customWidth="1"/>
    <col min="7" max="7" width="21.81640625" style="288" customWidth="1"/>
    <col min="8" max="8" width="100" style="288" bestFit="1" customWidth="1"/>
    <col min="9" max="9" width="8.7265625" style="288" hidden="1" customWidth="1"/>
    <col min="10" max="10" width="16.81640625" style="288" hidden="1" customWidth="1"/>
    <col min="11" max="11" width="12.6328125" style="288" bestFit="1" customWidth="1"/>
    <col min="12" max="12" width="10.1796875" style="288" hidden="1" customWidth="1"/>
    <col min="13" max="13" width="10.453125" style="288" hidden="1" customWidth="1"/>
    <col min="14" max="14" width="8.7265625" style="288" hidden="1" customWidth="1"/>
    <col min="15" max="15" width="8.54296875" style="288" hidden="1" customWidth="1"/>
    <col min="16" max="16" width="14.7265625" style="288" customWidth="1"/>
    <col min="17" max="17" width="8.7265625" style="288" hidden="1" customWidth="1"/>
    <col min="18" max="18" width="14.81640625" style="288" hidden="1" customWidth="1"/>
    <col min="19" max="19" width="8.54296875" style="288" customWidth="1"/>
    <col min="20" max="21" width="16.453125" style="288" customWidth="1"/>
    <col min="22" max="22" width="40.26953125" style="288" customWidth="1"/>
    <col min="23" max="27" width="8.7265625" style="288" customWidth="1"/>
    <col min="28" max="16384" width="14.453125" style="288"/>
  </cols>
  <sheetData>
    <row r="1" spans="1:27" ht="40.5" customHeight="1">
      <c r="A1" s="333" t="s">
        <v>898</v>
      </c>
      <c r="F1" s="289"/>
      <c r="G1" s="290"/>
      <c r="H1" s="291"/>
      <c r="K1" s="292"/>
      <c r="L1" s="292"/>
      <c r="M1" s="292"/>
      <c r="O1" s="293"/>
      <c r="S1"/>
      <c r="T1"/>
      <c r="U1"/>
      <c r="V1"/>
    </row>
    <row r="2" spans="1:27" ht="63" customHeight="1">
      <c r="A2" s="294" t="s">
        <v>206</v>
      </c>
      <c r="B2" s="294"/>
      <c r="C2" s="294" t="s">
        <v>484</v>
      </c>
      <c r="D2" s="294" t="s">
        <v>483</v>
      </c>
      <c r="E2" s="294" t="s">
        <v>207</v>
      </c>
      <c r="F2" s="294" t="s">
        <v>487</v>
      </c>
      <c r="G2" s="294" t="s">
        <v>482</v>
      </c>
      <c r="H2" s="294" t="s">
        <v>488</v>
      </c>
      <c r="I2" s="294" t="s">
        <v>481</v>
      </c>
      <c r="J2" s="294" t="s">
        <v>94</v>
      </c>
      <c r="K2" s="294" t="s">
        <v>480</v>
      </c>
      <c r="L2" s="295" t="s">
        <v>479</v>
      </c>
      <c r="M2" s="295" t="s">
        <v>478</v>
      </c>
      <c r="N2" s="294" t="s">
        <v>95</v>
      </c>
      <c r="O2" s="296" t="s">
        <v>0</v>
      </c>
      <c r="P2" s="297" t="s">
        <v>477</v>
      </c>
      <c r="Q2" s="294" t="s">
        <v>489</v>
      </c>
      <c r="R2" s="294" t="s">
        <v>475</v>
      </c>
      <c r="S2" s="295" t="s">
        <v>830</v>
      </c>
      <c r="T2" s="298" t="s">
        <v>490</v>
      </c>
      <c r="U2" s="321" t="s">
        <v>892</v>
      </c>
      <c r="V2" s="294" t="s">
        <v>96</v>
      </c>
      <c r="W2" s="289"/>
      <c r="X2" s="289"/>
      <c r="Y2" s="289"/>
      <c r="Z2" s="289"/>
      <c r="AA2" s="289"/>
    </row>
    <row r="3" spans="1:27" ht="43.5" customHeight="1">
      <c r="A3" s="365" t="s">
        <v>831</v>
      </c>
      <c r="B3" s="366"/>
      <c r="C3" s="366"/>
      <c r="D3" s="366"/>
      <c r="E3" s="366"/>
      <c r="F3" s="366"/>
      <c r="G3" s="366"/>
      <c r="H3" s="299"/>
      <c r="I3" s="299"/>
      <c r="J3" s="299"/>
      <c r="K3" s="299"/>
      <c r="L3" s="300"/>
      <c r="M3" s="301"/>
      <c r="N3" s="299"/>
      <c r="O3" s="299"/>
      <c r="P3" s="302"/>
      <c r="Q3" s="299"/>
      <c r="R3" s="299"/>
      <c r="S3" s="303"/>
      <c r="T3" s="304">
        <v>520000</v>
      </c>
      <c r="U3" s="304"/>
      <c r="V3" s="299"/>
      <c r="W3" s="305"/>
      <c r="X3" s="305"/>
    </row>
    <row r="4" spans="1:27" ht="33" customHeight="1">
      <c r="A4" s="306" t="s">
        <v>832</v>
      </c>
      <c r="B4" s="306" t="s">
        <v>104</v>
      </c>
      <c r="C4" s="306" t="s">
        <v>97</v>
      </c>
      <c r="D4" s="306" t="s">
        <v>98</v>
      </c>
      <c r="E4" s="306" t="s">
        <v>99</v>
      </c>
      <c r="F4" s="306" t="s">
        <v>100</v>
      </c>
      <c r="G4" s="306" t="s">
        <v>102</v>
      </c>
      <c r="H4" s="306" t="s">
        <v>833</v>
      </c>
      <c r="I4" s="306">
        <v>53120</v>
      </c>
      <c r="J4" s="306" t="s">
        <v>41</v>
      </c>
      <c r="K4" s="306" t="s">
        <v>504</v>
      </c>
      <c r="L4" s="307" t="s">
        <v>103</v>
      </c>
      <c r="M4" s="308" t="s">
        <v>103</v>
      </c>
      <c r="N4" s="309">
        <v>34000</v>
      </c>
      <c r="O4" s="306">
        <v>1</v>
      </c>
      <c r="P4" s="309">
        <v>34000</v>
      </c>
      <c r="Q4" s="306">
        <v>0</v>
      </c>
      <c r="R4" s="306"/>
      <c r="S4" s="310">
        <v>1</v>
      </c>
      <c r="T4" s="309">
        <v>34000</v>
      </c>
      <c r="U4" s="322">
        <f>T4</f>
        <v>34000</v>
      </c>
      <c r="V4" s="306" t="s">
        <v>834</v>
      </c>
      <c r="W4" s="305"/>
      <c r="X4" s="305"/>
    </row>
    <row r="5" spans="1:27" ht="58">
      <c r="A5" s="306" t="s">
        <v>835</v>
      </c>
      <c r="B5" s="306" t="s">
        <v>104</v>
      </c>
      <c r="C5" s="306" t="s">
        <v>97</v>
      </c>
      <c r="D5" s="306" t="s">
        <v>98</v>
      </c>
      <c r="E5" s="306" t="s">
        <v>99</v>
      </c>
      <c r="F5" s="306" t="s">
        <v>100</v>
      </c>
      <c r="G5" s="306" t="s">
        <v>836</v>
      </c>
      <c r="H5" s="306" t="s">
        <v>837</v>
      </c>
      <c r="I5" s="306">
        <v>57715</v>
      </c>
      <c r="J5" s="306" t="s">
        <v>41</v>
      </c>
      <c r="K5" s="306" t="s">
        <v>504</v>
      </c>
      <c r="L5" s="307" t="s">
        <v>103</v>
      </c>
      <c r="M5" s="308" t="s">
        <v>103</v>
      </c>
      <c r="N5" s="309">
        <v>1055</v>
      </c>
      <c r="O5" s="306">
        <v>58</v>
      </c>
      <c r="P5" s="309">
        <v>61190</v>
      </c>
      <c r="Q5" s="306">
        <v>0</v>
      </c>
      <c r="R5" s="306"/>
      <c r="S5" s="310">
        <v>9</v>
      </c>
      <c r="T5" s="311">
        <v>11511</v>
      </c>
      <c r="U5" s="322">
        <f t="shared" ref="U5:U18" si="0">T5</f>
        <v>11511</v>
      </c>
      <c r="V5" s="306" t="s">
        <v>838</v>
      </c>
      <c r="W5" s="305"/>
      <c r="X5" s="305"/>
    </row>
    <row r="6" spans="1:27" ht="72.5">
      <c r="A6" s="306" t="s">
        <v>839</v>
      </c>
      <c r="B6" s="306" t="s">
        <v>104</v>
      </c>
      <c r="C6" s="306" t="s">
        <v>97</v>
      </c>
      <c r="D6" s="306" t="s">
        <v>98</v>
      </c>
      <c r="E6" s="306" t="s">
        <v>99</v>
      </c>
      <c r="F6" s="306" t="s">
        <v>100</v>
      </c>
      <c r="G6" s="306" t="s">
        <v>306</v>
      </c>
      <c r="H6" s="306" t="s">
        <v>840</v>
      </c>
      <c r="I6" s="306">
        <v>53120</v>
      </c>
      <c r="J6" s="306" t="s">
        <v>41</v>
      </c>
      <c r="K6" s="306" t="s">
        <v>504</v>
      </c>
      <c r="L6" s="307" t="s">
        <v>103</v>
      </c>
      <c r="M6" s="308" t="s">
        <v>103</v>
      </c>
      <c r="N6" s="309">
        <v>10000</v>
      </c>
      <c r="O6" s="306">
        <v>2</v>
      </c>
      <c r="P6" s="309">
        <v>20000</v>
      </c>
      <c r="Q6" s="306">
        <v>0</v>
      </c>
      <c r="R6" s="306"/>
      <c r="S6" s="310">
        <v>2</v>
      </c>
      <c r="T6" s="309">
        <v>20000</v>
      </c>
      <c r="U6" s="322">
        <f t="shared" si="0"/>
        <v>20000</v>
      </c>
      <c r="V6" s="306" t="s">
        <v>834</v>
      </c>
      <c r="W6" s="305"/>
      <c r="X6" s="305"/>
    </row>
    <row r="7" spans="1:27" ht="43.5">
      <c r="A7" s="306" t="s">
        <v>841</v>
      </c>
      <c r="B7" s="306" t="s">
        <v>104</v>
      </c>
      <c r="C7" s="306" t="s">
        <v>97</v>
      </c>
      <c r="D7" s="306" t="s">
        <v>98</v>
      </c>
      <c r="E7" s="306" t="s">
        <v>99</v>
      </c>
      <c r="F7" s="306" t="s">
        <v>100</v>
      </c>
      <c r="G7" s="306" t="s">
        <v>842</v>
      </c>
      <c r="H7" s="306" t="s">
        <v>843</v>
      </c>
      <c r="I7" s="306">
        <v>57700</v>
      </c>
      <c r="J7" s="306" t="s">
        <v>41</v>
      </c>
      <c r="K7" s="306" t="s">
        <v>504</v>
      </c>
      <c r="L7" s="307" t="s">
        <v>103</v>
      </c>
      <c r="M7" s="308" t="s">
        <v>103</v>
      </c>
      <c r="N7" s="309">
        <v>1189</v>
      </c>
      <c r="O7" s="306">
        <v>56</v>
      </c>
      <c r="P7" s="309">
        <v>66584</v>
      </c>
      <c r="Q7" s="306">
        <v>0</v>
      </c>
      <c r="R7" s="306"/>
      <c r="S7" s="310">
        <v>4</v>
      </c>
      <c r="T7" s="309">
        <v>66584</v>
      </c>
      <c r="U7" s="322">
        <f t="shared" si="0"/>
        <v>66584</v>
      </c>
      <c r="V7" s="306" t="s">
        <v>844</v>
      </c>
      <c r="W7" s="305"/>
      <c r="X7" s="305"/>
    </row>
    <row r="8" spans="1:27" ht="101.5">
      <c r="A8" s="306" t="s">
        <v>845</v>
      </c>
      <c r="B8" s="306" t="s">
        <v>104</v>
      </c>
      <c r="C8" s="306" t="s">
        <v>97</v>
      </c>
      <c r="D8" s="306" t="s">
        <v>98</v>
      </c>
      <c r="E8" s="306" t="s">
        <v>99</v>
      </c>
      <c r="F8" s="306" t="s">
        <v>100</v>
      </c>
      <c r="G8" s="306" t="s">
        <v>846</v>
      </c>
      <c r="H8" s="306" t="s">
        <v>847</v>
      </c>
      <c r="I8" s="306">
        <v>57620</v>
      </c>
      <c r="J8" s="306" t="s">
        <v>41</v>
      </c>
      <c r="K8" s="306" t="s">
        <v>848</v>
      </c>
      <c r="L8" s="307" t="s">
        <v>103</v>
      </c>
      <c r="M8" s="308" t="s">
        <v>103</v>
      </c>
      <c r="N8" s="309">
        <v>30000</v>
      </c>
      <c r="O8" s="306">
        <v>13</v>
      </c>
      <c r="P8" s="309">
        <v>390000</v>
      </c>
      <c r="Q8" s="306">
        <v>0</v>
      </c>
      <c r="R8" s="306"/>
      <c r="S8" s="310">
        <v>5</v>
      </c>
      <c r="T8" s="311">
        <v>150000</v>
      </c>
      <c r="U8" s="322">
        <f t="shared" si="0"/>
        <v>150000</v>
      </c>
      <c r="V8" s="306" t="s">
        <v>849</v>
      </c>
      <c r="W8" s="305"/>
      <c r="X8" s="305"/>
    </row>
    <row r="9" spans="1:27" ht="145">
      <c r="A9" s="306" t="s">
        <v>850</v>
      </c>
      <c r="B9" s="306" t="s">
        <v>104</v>
      </c>
      <c r="C9" s="306" t="s">
        <v>97</v>
      </c>
      <c r="D9" s="306" t="s">
        <v>98</v>
      </c>
      <c r="E9" s="306" t="s">
        <v>99</v>
      </c>
      <c r="F9" s="306" t="s">
        <v>100</v>
      </c>
      <c r="G9" s="306" t="s">
        <v>851</v>
      </c>
      <c r="H9" s="306" t="s">
        <v>852</v>
      </c>
      <c r="I9" s="306">
        <v>57620</v>
      </c>
      <c r="J9" s="306" t="s">
        <v>41</v>
      </c>
      <c r="K9" s="306" t="s">
        <v>848</v>
      </c>
      <c r="L9" s="307" t="s">
        <v>103</v>
      </c>
      <c r="M9" s="308" t="s">
        <v>103</v>
      </c>
      <c r="N9" s="309">
        <v>6000</v>
      </c>
      <c r="O9" s="306">
        <v>26</v>
      </c>
      <c r="P9" s="309">
        <v>156000</v>
      </c>
      <c r="Q9" s="306">
        <v>0</v>
      </c>
      <c r="R9" s="306"/>
      <c r="S9" s="310">
        <v>8</v>
      </c>
      <c r="T9" s="309">
        <v>156000</v>
      </c>
      <c r="U9" s="322">
        <f t="shared" si="0"/>
        <v>156000</v>
      </c>
      <c r="V9" s="306" t="s">
        <v>893</v>
      </c>
      <c r="W9" s="305"/>
      <c r="X9" s="305"/>
    </row>
    <row r="10" spans="1:27" ht="72.5">
      <c r="A10" s="306" t="s">
        <v>853</v>
      </c>
      <c r="B10" s="306" t="s">
        <v>104</v>
      </c>
      <c r="C10" s="306" t="s">
        <v>97</v>
      </c>
      <c r="D10" s="306" t="s">
        <v>98</v>
      </c>
      <c r="E10" s="306" t="s">
        <v>99</v>
      </c>
      <c r="F10" s="306" t="s">
        <v>100</v>
      </c>
      <c r="G10" s="306" t="s">
        <v>854</v>
      </c>
      <c r="H10" s="306" t="s">
        <v>855</v>
      </c>
      <c r="I10" s="306">
        <v>57620</v>
      </c>
      <c r="J10" s="306" t="s">
        <v>41</v>
      </c>
      <c r="K10" s="306" t="s">
        <v>504</v>
      </c>
      <c r="L10" s="307" t="s">
        <v>103</v>
      </c>
      <c r="M10" s="308" t="s">
        <v>103</v>
      </c>
      <c r="N10" s="309">
        <v>1800</v>
      </c>
      <c r="O10" s="306">
        <v>1</v>
      </c>
      <c r="P10" s="309">
        <v>1800</v>
      </c>
      <c r="Q10" s="306">
        <v>0</v>
      </c>
      <c r="R10" s="306"/>
      <c r="S10" s="310">
        <v>6</v>
      </c>
      <c r="T10" s="309">
        <v>1800</v>
      </c>
      <c r="U10" s="322">
        <f t="shared" si="0"/>
        <v>1800</v>
      </c>
      <c r="V10" s="306" t="s">
        <v>856</v>
      </c>
      <c r="W10" s="305"/>
      <c r="X10" s="305"/>
    </row>
    <row r="11" spans="1:27" ht="52.5" customHeight="1">
      <c r="A11" s="306" t="s">
        <v>857</v>
      </c>
      <c r="B11" s="306" t="s">
        <v>104</v>
      </c>
      <c r="C11" s="306" t="s">
        <v>97</v>
      </c>
      <c r="D11" s="306" t="s">
        <v>98</v>
      </c>
      <c r="E11" s="306" t="s">
        <v>99</v>
      </c>
      <c r="F11" s="306" t="s">
        <v>100</v>
      </c>
      <c r="G11" s="306" t="s">
        <v>305</v>
      </c>
      <c r="H11" s="306" t="s">
        <v>858</v>
      </c>
      <c r="I11" s="306">
        <v>57620</v>
      </c>
      <c r="J11" s="306" t="s">
        <v>41</v>
      </c>
      <c r="K11" s="306" t="s">
        <v>504</v>
      </c>
      <c r="L11" s="307" t="s">
        <v>103</v>
      </c>
      <c r="M11" s="308" t="s">
        <v>103</v>
      </c>
      <c r="N11" s="309">
        <v>107000</v>
      </c>
      <c r="O11" s="306">
        <v>1</v>
      </c>
      <c r="P11" s="309">
        <v>107000</v>
      </c>
      <c r="Q11" s="306">
        <v>0</v>
      </c>
      <c r="R11" s="306"/>
      <c r="S11" s="310"/>
      <c r="T11" s="311">
        <v>0</v>
      </c>
      <c r="U11" s="322">
        <f t="shared" si="0"/>
        <v>0</v>
      </c>
      <c r="V11" s="306" t="s">
        <v>859</v>
      </c>
      <c r="W11" s="305"/>
      <c r="X11" s="305"/>
    </row>
    <row r="12" spans="1:27" ht="86.5" customHeight="1">
      <c r="A12" s="306" t="s">
        <v>860</v>
      </c>
      <c r="B12" s="306" t="s">
        <v>104</v>
      </c>
      <c r="C12" s="306" t="s">
        <v>97</v>
      </c>
      <c r="D12" s="306" t="s">
        <v>98</v>
      </c>
      <c r="E12" s="306" t="s">
        <v>99</v>
      </c>
      <c r="F12" s="306" t="s">
        <v>100</v>
      </c>
      <c r="G12" s="306" t="s">
        <v>861</v>
      </c>
      <c r="H12" s="306" t="s">
        <v>862</v>
      </c>
      <c r="I12" s="306">
        <v>57620</v>
      </c>
      <c r="J12" s="306" t="s">
        <v>41</v>
      </c>
      <c r="K12" s="306" t="s">
        <v>504</v>
      </c>
      <c r="L12" s="307" t="s">
        <v>103</v>
      </c>
      <c r="M12" s="308" t="s">
        <v>103</v>
      </c>
      <c r="N12" s="309">
        <v>50000</v>
      </c>
      <c r="O12" s="306">
        <v>1</v>
      </c>
      <c r="P12" s="309">
        <v>50000</v>
      </c>
      <c r="Q12" s="306">
        <v>0</v>
      </c>
      <c r="R12" s="306"/>
      <c r="S12" s="310"/>
      <c r="T12" s="311">
        <v>0</v>
      </c>
      <c r="U12" s="322">
        <f t="shared" si="0"/>
        <v>0</v>
      </c>
      <c r="V12" s="306" t="s">
        <v>863</v>
      </c>
      <c r="W12" s="305"/>
      <c r="X12" s="305"/>
    </row>
    <row r="13" spans="1:27" ht="58">
      <c r="A13" s="306" t="s">
        <v>864</v>
      </c>
      <c r="B13" s="306" t="s">
        <v>104</v>
      </c>
      <c r="C13" s="306" t="s">
        <v>97</v>
      </c>
      <c r="D13" s="306" t="s">
        <v>98</v>
      </c>
      <c r="E13" s="306" t="s">
        <v>99</v>
      </c>
      <c r="F13" s="306" t="s">
        <v>100</v>
      </c>
      <c r="G13" s="306" t="s">
        <v>865</v>
      </c>
      <c r="H13" s="306" t="s">
        <v>866</v>
      </c>
      <c r="I13" s="306">
        <v>57745</v>
      </c>
      <c r="J13" s="306" t="s">
        <v>41</v>
      </c>
      <c r="K13" s="306" t="s">
        <v>504</v>
      </c>
      <c r="L13" s="307" t="s">
        <v>103</v>
      </c>
      <c r="M13" s="308" t="s">
        <v>103</v>
      </c>
      <c r="N13" s="309">
        <v>1265</v>
      </c>
      <c r="O13" s="306">
        <v>57</v>
      </c>
      <c r="P13" s="309">
        <v>72105</v>
      </c>
      <c r="Q13" s="306">
        <v>0</v>
      </c>
      <c r="R13" s="306"/>
      <c r="S13" s="310">
        <v>3</v>
      </c>
      <c r="T13" s="309">
        <v>72105</v>
      </c>
      <c r="U13" s="322">
        <f t="shared" si="0"/>
        <v>72105</v>
      </c>
      <c r="V13" s="306" t="s">
        <v>867</v>
      </c>
      <c r="W13" s="305"/>
      <c r="X13" s="305"/>
    </row>
    <row r="14" spans="1:27" ht="58">
      <c r="A14" s="306" t="s">
        <v>868</v>
      </c>
      <c r="B14" s="306" t="s">
        <v>104</v>
      </c>
      <c r="C14" s="306" t="s">
        <v>97</v>
      </c>
      <c r="D14" s="306" t="s">
        <v>98</v>
      </c>
      <c r="E14" s="306" t="s">
        <v>99</v>
      </c>
      <c r="F14" s="306" t="s">
        <v>100</v>
      </c>
      <c r="G14" s="306" t="s">
        <v>869</v>
      </c>
      <c r="H14" s="306" t="s">
        <v>870</v>
      </c>
      <c r="I14" s="306">
        <v>57720</v>
      </c>
      <c r="J14" s="306" t="s">
        <v>41</v>
      </c>
      <c r="K14" s="306" t="s">
        <v>504</v>
      </c>
      <c r="L14" s="307" t="s">
        <v>103</v>
      </c>
      <c r="M14" s="308" t="s">
        <v>103</v>
      </c>
      <c r="N14" s="309">
        <v>4500</v>
      </c>
      <c r="O14" s="306">
        <v>6</v>
      </c>
      <c r="P14" s="309">
        <v>27000</v>
      </c>
      <c r="Q14" s="306">
        <v>0</v>
      </c>
      <c r="R14" s="306"/>
      <c r="S14" s="310"/>
      <c r="T14" s="311">
        <v>0</v>
      </c>
      <c r="U14" s="322">
        <f t="shared" si="0"/>
        <v>0</v>
      </c>
      <c r="V14" s="306" t="s">
        <v>871</v>
      </c>
      <c r="W14" s="305"/>
      <c r="X14" s="305"/>
    </row>
    <row r="15" spans="1:27" ht="58">
      <c r="A15" s="306" t="s">
        <v>872</v>
      </c>
      <c r="B15" s="306" t="s">
        <v>104</v>
      </c>
      <c r="C15" s="306" t="s">
        <v>97</v>
      </c>
      <c r="D15" s="306" t="s">
        <v>98</v>
      </c>
      <c r="E15" s="306" t="s">
        <v>99</v>
      </c>
      <c r="F15" s="306" t="s">
        <v>100</v>
      </c>
      <c r="G15" s="306" t="s">
        <v>873</v>
      </c>
      <c r="H15" s="306" t="s">
        <v>874</v>
      </c>
      <c r="I15" s="306">
        <v>57620</v>
      </c>
      <c r="J15" s="306" t="s">
        <v>41</v>
      </c>
      <c r="K15" s="306" t="s">
        <v>504</v>
      </c>
      <c r="L15" s="307" t="s">
        <v>103</v>
      </c>
      <c r="M15" s="308" t="s">
        <v>103</v>
      </c>
      <c r="N15" s="309">
        <v>8000</v>
      </c>
      <c r="O15" s="306">
        <v>1</v>
      </c>
      <c r="P15" s="309">
        <v>8000</v>
      </c>
      <c r="Q15" s="306">
        <v>0</v>
      </c>
      <c r="R15" s="306"/>
      <c r="S15" s="310">
        <v>7</v>
      </c>
      <c r="T15" s="309">
        <v>8000</v>
      </c>
      <c r="U15" s="322">
        <f t="shared" si="0"/>
        <v>8000</v>
      </c>
      <c r="V15" s="306" t="s">
        <v>875</v>
      </c>
      <c r="W15" s="305"/>
      <c r="X15" s="305"/>
    </row>
    <row r="16" spans="1:27" ht="75" customHeight="1">
      <c r="A16" s="306" t="s">
        <v>876</v>
      </c>
      <c r="B16" s="306" t="s">
        <v>92</v>
      </c>
      <c r="C16" s="306" t="s">
        <v>12</v>
      </c>
      <c r="D16" s="306" t="s">
        <v>13</v>
      </c>
      <c r="E16" s="306" t="s">
        <v>111</v>
      </c>
      <c r="F16" s="306" t="s">
        <v>112</v>
      </c>
      <c r="G16" s="306" t="s">
        <v>304</v>
      </c>
      <c r="H16" s="306" t="s">
        <v>877</v>
      </c>
      <c r="I16" s="306">
        <v>53110</v>
      </c>
      <c r="J16" s="306" t="s">
        <v>41</v>
      </c>
      <c r="K16" s="306" t="s">
        <v>368</v>
      </c>
      <c r="L16" s="307" t="s">
        <v>103</v>
      </c>
      <c r="M16" s="307" t="s">
        <v>103</v>
      </c>
      <c r="N16" s="309">
        <v>500000</v>
      </c>
      <c r="O16" s="306">
        <v>1</v>
      </c>
      <c r="P16" s="312">
        <v>500000</v>
      </c>
      <c r="Q16" s="306">
        <v>0</v>
      </c>
      <c r="R16" s="306" t="s">
        <v>878</v>
      </c>
      <c r="S16" s="306"/>
      <c r="T16" s="312">
        <v>0</v>
      </c>
      <c r="U16" s="322">
        <f t="shared" si="0"/>
        <v>0</v>
      </c>
      <c r="V16" s="306" t="s">
        <v>879</v>
      </c>
      <c r="W16" s="290"/>
      <c r="X16" s="290"/>
      <c r="Y16" s="290"/>
      <c r="Z16" s="290"/>
      <c r="AA16" s="290"/>
    </row>
    <row r="17" spans="1:27" ht="57" customHeight="1">
      <c r="A17" s="306" t="s">
        <v>880</v>
      </c>
      <c r="B17" s="306" t="s">
        <v>93</v>
      </c>
      <c r="C17" s="306" t="s">
        <v>53</v>
      </c>
      <c r="D17" s="306" t="s">
        <v>54</v>
      </c>
      <c r="E17" s="306" t="s">
        <v>62</v>
      </c>
      <c r="F17" s="306"/>
      <c r="G17" s="306" t="s">
        <v>881</v>
      </c>
      <c r="H17" s="334" t="s">
        <v>909</v>
      </c>
      <c r="I17" s="306">
        <v>57620</v>
      </c>
      <c r="J17" s="306" t="s">
        <v>41</v>
      </c>
      <c r="K17" s="306" t="s">
        <v>346</v>
      </c>
      <c r="L17" s="306" t="b">
        <v>0</v>
      </c>
      <c r="M17" s="306" t="b">
        <v>1</v>
      </c>
      <c r="N17" s="309">
        <v>30000</v>
      </c>
      <c r="O17" s="306">
        <v>1</v>
      </c>
      <c r="P17" s="309">
        <v>30000</v>
      </c>
      <c r="Q17" s="306">
        <v>0</v>
      </c>
      <c r="R17" s="306" t="s">
        <v>882</v>
      </c>
      <c r="S17" s="306"/>
      <c r="T17" s="312">
        <v>0</v>
      </c>
      <c r="U17" s="322">
        <f t="shared" si="0"/>
        <v>0</v>
      </c>
      <c r="V17" s="334" t="s">
        <v>910</v>
      </c>
      <c r="W17" s="290"/>
      <c r="X17" s="290"/>
      <c r="Y17" s="290"/>
      <c r="Z17" s="290"/>
      <c r="AA17" s="290"/>
    </row>
    <row r="18" spans="1:27" ht="43.5">
      <c r="A18" s="306" t="s">
        <v>883</v>
      </c>
      <c r="B18" s="306" t="s">
        <v>92</v>
      </c>
      <c r="C18" s="306" t="s">
        <v>68</v>
      </c>
      <c r="D18" s="306" t="s">
        <v>69</v>
      </c>
      <c r="E18" s="306" t="s">
        <v>68</v>
      </c>
      <c r="F18" s="306" t="s">
        <v>70</v>
      </c>
      <c r="G18" s="306" t="s">
        <v>884</v>
      </c>
      <c r="H18" s="306" t="s">
        <v>885</v>
      </c>
      <c r="I18" s="306">
        <v>54103</v>
      </c>
      <c r="J18" s="306" t="s">
        <v>41</v>
      </c>
      <c r="K18" s="306" t="s">
        <v>346</v>
      </c>
      <c r="L18" s="307" t="s">
        <v>103</v>
      </c>
      <c r="M18" s="308" t="s">
        <v>103</v>
      </c>
      <c r="N18" s="309">
        <v>600</v>
      </c>
      <c r="O18" s="306">
        <v>1</v>
      </c>
      <c r="P18" s="309">
        <v>600</v>
      </c>
      <c r="Q18" s="306">
        <v>0</v>
      </c>
      <c r="R18" s="306" t="s">
        <v>878</v>
      </c>
      <c r="S18" s="310"/>
      <c r="T18" s="311">
        <v>0</v>
      </c>
      <c r="U18" s="322">
        <f t="shared" si="0"/>
        <v>0</v>
      </c>
      <c r="V18" s="306" t="s">
        <v>886</v>
      </c>
      <c r="W18" s="305"/>
      <c r="X18" s="305"/>
    </row>
    <row r="19" spans="1:27" ht="22.5" customHeight="1">
      <c r="G19" s="289"/>
      <c r="H19" s="290"/>
      <c r="K19" s="331" t="s">
        <v>149</v>
      </c>
      <c r="L19" s="292"/>
      <c r="M19" s="292"/>
      <c r="O19" s="313" t="s">
        <v>887</v>
      </c>
      <c r="P19" s="314">
        <f>SUM(P4:P18)</f>
        <v>1524279</v>
      </c>
      <c r="S19" s="292"/>
      <c r="T19" s="315">
        <f>SUM(T4:T18)</f>
        <v>520000</v>
      </c>
      <c r="U19" s="315">
        <f>SUM(U4:U18)</f>
        <v>520000</v>
      </c>
      <c r="V19" s="291" t="s">
        <v>888</v>
      </c>
    </row>
    <row r="20" spans="1:27" ht="22.5" customHeight="1">
      <c r="G20" s="289"/>
      <c r="H20" s="290"/>
      <c r="L20" s="292"/>
      <c r="M20" s="292"/>
      <c r="P20" s="316" t="s">
        <v>344</v>
      </c>
      <c r="S20" s="292"/>
      <c r="T20" s="315">
        <f>T3-T19</f>
        <v>0</v>
      </c>
      <c r="U20" s="315"/>
      <c r="V20" s="291"/>
    </row>
    <row r="21" spans="1:27" ht="14.25" customHeight="1">
      <c r="G21" s="289"/>
      <c r="H21" s="290"/>
      <c r="L21" s="292"/>
      <c r="M21" s="292"/>
      <c r="P21" s="293"/>
      <c r="S21" s="292"/>
      <c r="T21" s="317"/>
      <c r="U21" s="317"/>
      <c r="V21" s="291"/>
    </row>
    <row r="22" spans="1:27" ht="14.25" customHeight="1">
      <c r="G22" s="289"/>
      <c r="H22" s="290"/>
      <c r="L22" s="292"/>
      <c r="M22" s="292"/>
      <c r="P22" s="293"/>
      <c r="S22" s="292"/>
      <c r="T22" s="317"/>
      <c r="U22" s="317"/>
      <c r="V22" s="291"/>
    </row>
    <row r="23" spans="1:27" ht="14.25" customHeight="1">
      <c r="G23" s="289"/>
      <c r="H23" s="290"/>
      <c r="L23" s="292"/>
      <c r="M23" s="292"/>
      <c r="P23" s="293"/>
      <c r="S23" s="292"/>
      <c r="T23" s="317"/>
      <c r="U23" s="317"/>
      <c r="V23" s="291"/>
    </row>
    <row r="24" spans="1:27" ht="14.25" customHeight="1">
      <c r="G24" s="289"/>
      <c r="H24" s="290"/>
      <c r="L24" s="292"/>
      <c r="M24" s="292"/>
      <c r="P24" s="293"/>
      <c r="S24" s="292"/>
      <c r="T24" s="317"/>
      <c r="U24" s="317"/>
      <c r="V24" s="291"/>
    </row>
    <row r="25" spans="1:27" ht="14.25" customHeight="1">
      <c r="G25" s="289"/>
      <c r="H25" s="290"/>
      <c r="L25" s="292"/>
      <c r="M25" s="292"/>
      <c r="P25" s="293"/>
      <c r="S25" s="292"/>
      <c r="T25" s="317"/>
      <c r="U25" s="317"/>
      <c r="V25" s="291"/>
    </row>
    <row r="26" spans="1:27" ht="14.25" customHeight="1">
      <c r="G26" s="289"/>
      <c r="H26" s="290"/>
      <c r="L26" s="292"/>
      <c r="M26" s="292"/>
      <c r="P26" s="293"/>
      <c r="S26" s="292"/>
      <c r="T26" s="317"/>
      <c r="U26" s="317"/>
      <c r="V26" s="291"/>
    </row>
    <row r="27" spans="1:27" ht="14.25" customHeight="1">
      <c r="G27" s="289"/>
      <c r="H27" s="290"/>
      <c r="L27" s="292"/>
      <c r="M27" s="292"/>
      <c r="P27" s="293"/>
      <c r="S27" s="292"/>
      <c r="T27" s="317"/>
      <c r="U27" s="317"/>
      <c r="V27" s="291"/>
    </row>
    <row r="28" spans="1:27" ht="14.25" customHeight="1">
      <c r="G28" s="289"/>
      <c r="H28" s="290"/>
      <c r="L28" s="292"/>
      <c r="M28" s="292"/>
      <c r="P28" s="293"/>
      <c r="S28" s="292"/>
      <c r="T28" s="317"/>
      <c r="U28" s="317"/>
      <c r="V28" s="291"/>
    </row>
    <row r="29" spans="1:27" ht="14.25" customHeight="1">
      <c r="G29" s="289"/>
      <c r="H29" s="290"/>
      <c r="L29" s="292"/>
      <c r="M29" s="292"/>
      <c r="P29" s="293"/>
      <c r="S29" s="292"/>
      <c r="T29" s="317"/>
      <c r="U29" s="317"/>
      <c r="V29" s="291"/>
    </row>
    <row r="30" spans="1:27" ht="14.25" customHeight="1">
      <c r="G30" s="289"/>
      <c r="H30" s="290"/>
      <c r="L30" s="292"/>
      <c r="M30" s="292"/>
      <c r="P30" s="293"/>
      <c r="S30" s="292"/>
      <c r="T30" s="317"/>
      <c r="U30" s="317"/>
      <c r="V30" s="291"/>
    </row>
    <row r="31" spans="1:27" ht="14.25" customHeight="1">
      <c r="G31" s="289"/>
      <c r="H31" s="290"/>
      <c r="L31" s="292"/>
      <c r="M31" s="292"/>
      <c r="P31" s="293"/>
      <c r="S31" s="292"/>
      <c r="T31" s="317"/>
      <c r="U31" s="317"/>
      <c r="V31" s="291"/>
    </row>
    <row r="32" spans="1:27" ht="14.25" customHeight="1">
      <c r="G32" s="289"/>
      <c r="H32" s="290"/>
      <c r="L32" s="292"/>
      <c r="M32" s="292"/>
      <c r="P32" s="293"/>
      <c r="S32" s="292"/>
      <c r="T32" s="317"/>
      <c r="U32" s="317"/>
      <c r="V32" s="291"/>
    </row>
    <row r="33" spans="7:22" ht="14.25" customHeight="1">
      <c r="G33" s="289"/>
      <c r="H33" s="290"/>
      <c r="L33" s="292"/>
      <c r="M33" s="292"/>
      <c r="P33" s="293"/>
      <c r="S33" s="292"/>
      <c r="T33" s="317"/>
      <c r="U33" s="317"/>
      <c r="V33" s="291"/>
    </row>
    <row r="34" spans="7:22" ht="14.25" customHeight="1">
      <c r="G34" s="289"/>
      <c r="H34" s="290"/>
      <c r="L34" s="292"/>
      <c r="M34" s="292"/>
      <c r="P34" s="293"/>
      <c r="S34" s="292"/>
      <c r="T34" s="317"/>
      <c r="U34" s="317"/>
      <c r="V34" s="291"/>
    </row>
    <row r="35" spans="7:22" ht="14.25" customHeight="1">
      <c r="G35" s="289"/>
      <c r="H35" s="290"/>
      <c r="L35" s="292"/>
      <c r="M35" s="292"/>
      <c r="P35" s="293"/>
      <c r="S35" s="292"/>
      <c r="T35" s="317"/>
      <c r="U35" s="317"/>
      <c r="V35" s="291"/>
    </row>
    <row r="36" spans="7:22" ht="14.25" customHeight="1">
      <c r="G36" s="289"/>
      <c r="H36" s="290"/>
      <c r="L36" s="292"/>
      <c r="M36" s="292"/>
      <c r="P36" s="293"/>
      <c r="S36" s="292"/>
      <c r="T36" s="317"/>
      <c r="U36" s="317"/>
      <c r="V36" s="291"/>
    </row>
    <row r="37" spans="7:22" ht="14.25" customHeight="1">
      <c r="G37" s="289"/>
      <c r="H37" s="290"/>
      <c r="L37" s="292"/>
      <c r="M37" s="292"/>
      <c r="P37" s="293"/>
      <c r="S37" s="292"/>
      <c r="T37" s="317"/>
      <c r="U37" s="317"/>
      <c r="V37" s="291"/>
    </row>
    <row r="38" spans="7:22" ht="14.25" customHeight="1">
      <c r="G38" s="289"/>
      <c r="H38" s="290"/>
      <c r="L38" s="292"/>
      <c r="M38" s="292"/>
      <c r="P38" s="293"/>
      <c r="S38" s="292"/>
      <c r="T38" s="317"/>
      <c r="U38" s="317"/>
      <c r="V38" s="291"/>
    </row>
    <row r="39" spans="7:22" ht="14.25" customHeight="1">
      <c r="G39" s="289"/>
      <c r="H39" s="290"/>
      <c r="L39" s="292"/>
      <c r="M39" s="292"/>
      <c r="P39" s="293"/>
      <c r="S39" s="292"/>
      <c r="T39" s="317"/>
      <c r="U39" s="317"/>
      <c r="V39" s="291"/>
    </row>
    <row r="40" spans="7:22" ht="14.25" customHeight="1">
      <c r="G40" s="289"/>
      <c r="H40" s="290"/>
      <c r="L40" s="292"/>
      <c r="M40" s="292"/>
      <c r="P40" s="293"/>
      <c r="S40" s="292"/>
      <c r="T40" s="317"/>
      <c r="U40" s="317"/>
      <c r="V40" s="291"/>
    </row>
    <row r="41" spans="7:22" ht="14.25" customHeight="1">
      <c r="G41" s="289"/>
      <c r="H41" s="290"/>
      <c r="L41" s="292"/>
      <c r="M41" s="292"/>
      <c r="P41" s="293"/>
      <c r="S41" s="292"/>
      <c r="T41" s="317"/>
      <c r="U41" s="317"/>
      <c r="V41" s="291"/>
    </row>
    <row r="42" spans="7:22" ht="14.25" customHeight="1">
      <c r="G42" s="289"/>
      <c r="H42" s="290"/>
      <c r="L42" s="292"/>
      <c r="M42" s="292"/>
      <c r="P42" s="293"/>
      <c r="S42" s="292"/>
      <c r="T42" s="317"/>
      <c r="U42" s="317"/>
      <c r="V42" s="291"/>
    </row>
    <row r="43" spans="7:22" ht="14.25" customHeight="1">
      <c r="G43" s="289"/>
      <c r="H43" s="290"/>
      <c r="L43" s="292"/>
      <c r="M43" s="292"/>
      <c r="P43" s="293"/>
      <c r="S43" s="292"/>
      <c r="T43" s="317"/>
      <c r="U43" s="317"/>
      <c r="V43" s="291"/>
    </row>
    <row r="44" spans="7:22" ht="14.25" customHeight="1">
      <c r="G44" s="289"/>
      <c r="H44" s="290"/>
      <c r="L44" s="292"/>
      <c r="M44" s="292"/>
      <c r="P44" s="293"/>
      <c r="S44" s="292"/>
      <c r="T44" s="317"/>
      <c r="U44" s="317"/>
      <c r="V44" s="291"/>
    </row>
    <row r="45" spans="7:22" ht="14.25" customHeight="1">
      <c r="G45" s="289"/>
      <c r="H45" s="290"/>
      <c r="L45" s="292"/>
      <c r="M45" s="292"/>
      <c r="P45" s="293"/>
      <c r="S45" s="292"/>
      <c r="T45" s="317"/>
      <c r="U45" s="317"/>
      <c r="V45" s="291"/>
    </row>
    <row r="46" spans="7:22" ht="14.25" customHeight="1">
      <c r="G46" s="289"/>
      <c r="H46" s="290"/>
      <c r="L46" s="292"/>
      <c r="M46" s="292"/>
      <c r="P46" s="293"/>
      <c r="S46" s="292"/>
      <c r="T46" s="317"/>
      <c r="U46" s="317"/>
      <c r="V46" s="291"/>
    </row>
    <row r="47" spans="7:22" ht="14.25" customHeight="1">
      <c r="G47" s="289"/>
      <c r="H47" s="290"/>
      <c r="L47" s="292"/>
      <c r="M47" s="292"/>
      <c r="P47" s="293"/>
      <c r="S47" s="292"/>
      <c r="T47" s="317"/>
      <c r="U47" s="317"/>
      <c r="V47" s="291"/>
    </row>
    <row r="48" spans="7:22" ht="14.25" customHeight="1">
      <c r="G48" s="289"/>
      <c r="H48" s="290"/>
      <c r="L48" s="292"/>
      <c r="M48" s="292"/>
      <c r="P48" s="293"/>
      <c r="S48" s="292"/>
      <c r="T48" s="317"/>
      <c r="U48" s="317"/>
      <c r="V48" s="291"/>
    </row>
    <row r="49" spans="7:22" ht="14.25" customHeight="1">
      <c r="G49" s="289"/>
      <c r="H49" s="290"/>
      <c r="L49" s="292"/>
      <c r="M49" s="292"/>
      <c r="P49" s="293"/>
      <c r="S49" s="292"/>
      <c r="T49" s="317"/>
      <c r="U49" s="317"/>
      <c r="V49" s="291"/>
    </row>
    <row r="50" spans="7:22" ht="14.25" customHeight="1">
      <c r="G50" s="289"/>
      <c r="H50" s="290"/>
      <c r="L50" s="292"/>
      <c r="M50" s="292"/>
      <c r="P50" s="293"/>
      <c r="S50" s="292"/>
      <c r="T50" s="317"/>
      <c r="U50" s="317"/>
      <c r="V50" s="291"/>
    </row>
    <row r="51" spans="7:22" ht="14.25" customHeight="1">
      <c r="G51" s="289"/>
      <c r="H51" s="290"/>
      <c r="L51" s="292"/>
      <c r="M51" s="292"/>
      <c r="P51" s="293"/>
      <c r="S51" s="292"/>
      <c r="T51" s="317"/>
      <c r="U51" s="317"/>
      <c r="V51" s="291"/>
    </row>
    <row r="52" spans="7:22" ht="14.25" customHeight="1">
      <c r="G52" s="289"/>
      <c r="H52" s="290"/>
      <c r="L52" s="292"/>
      <c r="M52" s="292"/>
      <c r="P52" s="293"/>
      <c r="S52" s="292"/>
      <c r="T52" s="317"/>
      <c r="U52" s="317"/>
      <c r="V52" s="291"/>
    </row>
    <row r="53" spans="7:22" ht="14.25" customHeight="1">
      <c r="G53" s="289"/>
      <c r="H53" s="290"/>
      <c r="L53" s="292"/>
      <c r="M53" s="292"/>
      <c r="P53" s="293"/>
      <c r="S53" s="292"/>
      <c r="T53" s="317"/>
      <c r="U53" s="317"/>
      <c r="V53" s="291"/>
    </row>
    <row r="54" spans="7:22" ht="14.25" customHeight="1">
      <c r="G54" s="289"/>
      <c r="H54" s="290"/>
      <c r="L54" s="292"/>
      <c r="M54" s="292"/>
      <c r="P54" s="293"/>
      <c r="S54" s="292"/>
      <c r="T54" s="317"/>
      <c r="U54" s="317"/>
      <c r="V54" s="291"/>
    </row>
    <row r="55" spans="7:22" ht="14.25" customHeight="1">
      <c r="G55" s="289"/>
      <c r="H55" s="290"/>
      <c r="L55" s="292"/>
      <c r="M55" s="292"/>
      <c r="P55" s="293"/>
      <c r="S55" s="292"/>
      <c r="T55" s="317"/>
      <c r="U55" s="317"/>
      <c r="V55" s="291"/>
    </row>
    <row r="56" spans="7:22" ht="14.25" customHeight="1">
      <c r="G56" s="289"/>
      <c r="H56" s="290"/>
      <c r="L56" s="292"/>
      <c r="M56" s="292"/>
      <c r="P56" s="293"/>
      <c r="S56" s="292"/>
      <c r="T56" s="317"/>
      <c r="U56" s="317"/>
      <c r="V56" s="291"/>
    </row>
    <row r="57" spans="7:22" ht="14.25" customHeight="1">
      <c r="G57" s="289"/>
      <c r="H57" s="290"/>
      <c r="L57" s="292"/>
      <c r="M57" s="292"/>
      <c r="P57" s="293"/>
      <c r="S57" s="292"/>
      <c r="T57" s="317"/>
      <c r="U57" s="317"/>
      <c r="V57" s="291"/>
    </row>
    <row r="58" spans="7:22" ht="14.25" customHeight="1">
      <c r="G58" s="289"/>
      <c r="H58" s="290"/>
      <c r="L58" s="292"/>
      <c r="M58" s="292"/>
      <c r="P58" s="293"/>
      <c r="S58" s="292"/>
      <c r="T58" s="317"/>
      <c r="U58" s="317"/>
      <c r="V58" s="291"/>
    </row>
    <row r="59" spans="7:22" ht="14.25" customHeight="1">
      <c r="G59" s="289"/>
      <c r="H59" s="290"/>
      <c r="L59" s="292"/>
      <c r="M59" s="292"/>
      <c r="P59" s="293"/>
      <c r="S59" s="292"/>
      <c r="T59" s="317"/>
      <c r="U59" s="317"/>
      <c r="V59" s="291"/>
    </row>
    <row r="60" spans="7:22" ht="14.25" customHeight="1">
      <c r="G60" s="289"/>
      <c r="H60" s="290"/>
      <c r="L60" s="292"/>
      <c r="M60" s="292"/>
      <c r="P60" s="293"/>
      <c r="S60" s="292"/>
      <c r="T60" s="317"/>
      <c r="U60" s="317"/>
      <c r="V60" s="291"/>
    </row>
    <row r="61" spans="7:22" ht="14.25" customHeight="1">
      <c r="G61" s="289"/>
      <c r="H61" s="290"/>
      <c r="L61" s="292"/>
      <c r="M61" s="292"/>
      <c r="P61" s="293"/>
      <c r="S61" s="292"/>
      <c r="T61" s="317"/>
      <c r="U61" s="317"/>
      <c r="V61" s="291"/>
    </row>
    <row r="62" spans="7:22" ht="14.25" customHeight="1">
      <c r="G62" s="289"/>
      <c r="H62" s="290"/>
      <c r="L62" s="292"/>
      <c r="M62" s="292"/>
      <c r="P62" s="293"/>
      <c r="S62" s="292"/>
      <c r="T62" s="317"/>
      <c r="U62" s="317"/>
      <c r="V62" s="291"/>
    </row>
    <row r="63" spans="7:22" ht="14.25" customHeight="1">
      <c r="G63" s="289"/>
      <c r="H63" s="290"/>
      <c r="L63" s="292"/>
      <c r="M63" s="292"/>
      <c r="P63" s="293"/>
      <c r="S63" s="292"/>
      <c r="T63" s="317"/>
      <c r="U63" s="317"/>
      <c r="V63" s="291"/>
    </row>
    <row r="64" spans="7:22" ht="14.25" customHeight="1">
      <c r="G64" s="289"/>
      <c r="H64" s="290"/>
      <c r="L64" s="292"/>
      <c r="M64" s="292"/>
      <c r="P64" s="293"/>
      <c r="S64" s="292"/>
      <c r="T64" s="317"/>
      <c r="U64" s="317"/>
      <c r="V64" s="291"/>
    </row>
    <row r="65" spans="7:22" ht="14.25" customHeight="1">
      <c r="G65" s="289"/>
      <c r="H65" s="290"/>
      <c r="L65" s="292"/>
      <c r="M65" s="292"/>
      <c r="P65" s="293"/>
      <c r="S65" s="292"/>
      <c r="T65" s="317"/>
      <c r="U65" s="317"/>
      <c r="V65" s="291"/>
    </row>
    <row r="66" spans="7:22" ht="14.25" customHeight="1">
      <c r="G66" s="289"/>
      <c r="H66" s="290"/>
      <c r="L66" s="292"/>
      <c r="M66" s="292"/>
      <c r="P66" s="293"/>
      <c r="S66" s="292"/>
      <c r="T66" s="317"/>
      <c r="U66" s="317"/>
      <c r="V66" s="291"/>
    </row>
    <row r="67" spans="7:22" ht="14.25" customHeight="1">
      <c r="G67" s="289"/>
      <c r="H67" s="290"/>
      <c r="L67" s="292"/>
      <c r="M67" s="292"/>
      <c r="P67" s="293"/>
      <c r="S67" s="292"/>
      <c r="T67" s="317"/>
      <c r="U67" s="317"/>
      <c r="V67" s="291"/>
    </row>
    <row r="68" spans="7:22" ht="14.25" customHeight="1">
      <c r="G68" s="289"/>
      <c r="H68" s="290"/>
      <c r="L68" s="292"/>
      <c r="M68" s="292"/>
      <c r="P68" s="293"/>
      <c r="S68" s="292"/>
      <c r="T68" s="317"/>
      <c r="U68" s="317"/>
      <c r="V68" s="291"/>
    </row>
    <row r="69" spans="7:22" ht="14.25" customHeight="1">
      <c r="G69" s="289"/>
      <c r="H69" s="290"/>
      <c r="L69" s="292"/>
      <c r="M69" s="292"/>
      <c r="P69" s="293"/>
      <c r="S69" s="292"/>
      <c r="T69" s="317"/>
      <c r="U69" s="317"/>
      <c r="V69" s="291"/>
    </row>
    <row r="70" spans="7:22" ht="14.25" customHeight="1">
      <c r="G70" s="289"/>
      <c r="H70" s="290"/>
      <c r="L70" s="292"/>
      <c r="M70" s="292"/>
      <c r="P70" s="293"/>
      <c r="S70" s="292"/>
      <c r="T70" s="317"/>
      <c r="U70" s="317"/>
      <c r="V70" s="291"/>
    </row>
    <row r="71" spans="7:22" ht="14.25" customHeight="1">
      <c r="G71" s="289"/>
      <c r="H71" s="290"/>
      <c r="L71" s="292"/>
      <c r="M71" s="292"/>
      <c r="P71" s="293"/>
      <c r="S71" s="292"/>
      <c r="T71" s="317"/>
      <c r="U71" s="317"/>
      <c r="V71" s="291"/>
    </row>
    <row r="72" spans="7:22" ht="14.25" customHeight="1">
      <c r="G72" s="289"/>
      <c r="H72" s="290"/>
      <c r="L72" s="292"/>
      <c r="M72" s="292"/>
      <c r="P72" s="293"/>
      <c r="S72" s="292"/>
      <c r="T72" s="317"/>
      <c r="U72" s="317"/>
      <c r="V72" s="291"/>
    </row>
    <row r="73" spans="7:22" ht="14.25" customHeight="1">
      <c r="G73" s="289"/>
      <c r="H73" s="290"/>
      <c r="L73" s="292"/>
      <c r="M73" s="292"/>
      <c r="P73" s="293"/>
      <c r="S73" s="292"/>
      <c r="T73" s="317"/>
      <c r="U73" s="317"/>
      <c r="V73" s="291"/>
    </row>
    <row r="74" spans="7:22" ht="14.25" customHeight="1">
      <c r="G74" s="289"/>
      <c r="H74" s="290"/>
      <c r="L74" s="292"/>
      <c r="M74" s="292"/>
      <c r="P74" s="293"/>
      <c r="S74" s="292"/>
      <c r="T74" s="317"/>
      <c r="U74" s="317"/>
      <c r="V74" s="291"/>
    </row>
    <row r="75" spans="7:22" ht="14.25" customHeight="1">
      <c r="G75" s="289"/>
      <c r="H75" s="290"/>
      <c r="L75" s="292"/>
      <c r="M75" s="292"/>
      <c r="P75" s="293"/>
      <c r="S75" s="292"/>
      <c r="T75" s="317"/>
      <c r="U75" s="317"/>
      <c r="V75" s="291"/>
    </row>
    <row r="76" spans="7:22" ht="14.25" customHeight="1">
      <c r="G76" s="289"/>
      <c r="H76" s="290"/>
      <c r="L76" s="292"/>
      <c r="M76" s="292"/>
      <c r="P76" s="293"/>
      <c r="S76" s="292"/>
      <c r="T76" s="317"/>
      <c r="U76" s="317"/>
      <c r="V76" s="291"/>
    </row>
    <row r="77" spans="7:22" ht="14.25" customHeight="1">
      <c r="G77" s="289"/>
      <c r="H77" s="290"/>
      <c r="L77" s="292"/>
      <c r="M77" s="292"/>
      <c r="P77" s="293"/>
      <c r="S77" s="292"/>
      <c r="T77" s="317"/>
      <c r="U77" s="317"/>
      <c r="V77" s="291"/>
    </row>
    <row r="78" spans="7:22" ht="14.25" customHeight="1">
      <c r="G78" s="289"/>
      <c r="H78" s="290"/>
      <c r="L78" s="292"/>
      <c r="M78" s="292"/>
      <c r="P78" s="293"/>
      <c r="S78" s="292"/>
      <c r="T78" s="317"/>
      <c r="U78" s="317"/>
      <c r="V78" s="291"/>
    </row>
    <row r="79" spans="7:22" ht="14.25" customHeight="1">
      <c r="G79" s="289"/>
      <c r="H79" s="290"/>
      <c r="L79" s="292"/>
      <c r="M79" s="292"/>
      <c r="P79" s="293"/>
      <c r="S79" s="292"/>
      <c r="T79" s="317"/>
      <c r="U79" s="317"/>
      <c r="V79" s="291"/>
    </row>
    <row r="80" spans="7:22" ht="14.25" customHeight="1">
      <c r="G80" s="289"/>
      <c r="H80" s="290"/>
      <c r="L80" s="292"/>
      <c r="M80" s="292"/>
      <c r="P80" s="293"/>
      <c r="S80" s="292"/>
      <c r="T80" s="317"/>
      <c r="U80" s="317"/>
      <c r="V80" s="291"/>
    </row>
    <row r="81" spans="7:22" ht="14.25" customHeight="1">
      <c r="G81" s="289"/>
      <c r="H81" s="290"/>
      <c r="L81" s="292"/>
      <c r="M81" s="292"/>
      <c r="P81" s="293"/>
      <c r="S81" s="292"/>
      <c r="T81" s="317"/>
      <c r="U81" s="317"/>
      <c r="V81" s="291"/>
    </row>
    <row r="82" spans="7:22" ht="14.25" customHeight="1">
      <c r="G82" s="289"/>
      <c r="H82" s="290"/>
      <c r="L82" s="292"/>
      <c r="M82" s="292"/>
      <c r="P82" s="293"/>
      <c r="S82" s="292"/>
      <c r="T82" s="317"/>
      <c r="U82" s="317"/>
      <c r="V82" s="291"/>
    </row>
    <row r="83" spans="7:22" ht="14.25" customHeight="1">
      <c r="G83" s="289"/>
      <c r="H83" s="290"/>
      <c r="L83" s="292"/>
      <c r="M83" s="292"/>
      <c r="P83" s="293"/>
      <c r="S83" s="292"/>
      <c r="T83" s="317"/>
      <c r="U83" s="317"/>
      <c r="V83" s="291"/>
    </row>
    <row r="84" spans="7:22" ht="14.25" customHeight="1">
      <c r="G84" s="289"/>
      <c r="H84" s="290"/>
      <c r="L84" s="292"/>
      <c r="M84" s="292"/>
      <c r="P84" s="293"/>
      <c r="S84" s="292"/>
      <c r="T84" s="317"/>
      <c r="U84" s="317"/>
      <c r="V84" s="291"/>
    </row>
    <row r="85" spans="7:22" ht="14.25" customHeight="1">
      <c r="G85" s="289"/>
      <c r="H85" s="290"/>
      <c r="L85" s="292"/>
      <c r="M85" s="292"/>
      <c r="P85" s="293"/>
      <c r="S85" s="292"/>
      <c r="T85" s="317"/>
      <c r="U85" s="317"/>
      <c r="V85" s="291"/>
    </row>
    <row r="86" spans="7:22" ht="14.25" customHeight="1">
      <c r="G86" s="289"/>
      <c r="H86" s="290"/>
      <c r="L86" s="292"/>
      <c r="M86" s="292"/>
      <c r="P86" s="293"/>
      <c r="S86" s="292"/>
      <c r="T86" s="317"/>
      <c r="U86" s="317"/>
      <c r="V86" s="291"/>
    </row>
    <row r="87" spans="7:22" ht="14.25" customHeight="1">
      <c r="G87" s="289"/>
      <c r="H87" s="290"/>
      <c r="L87" s="292"/>
      <c r="M87" s="292"/>
      <c r="P87" s="293"/>
      <c r="S87" s="292"/>
      <c r="T87" s="317"/>
      <c r="U87" s="317"/>
      <c r="V87" s="291"/>
    </row>
    <row r="88" spans="7:22" ht="14.25" customHeight="1">
      <c r="G88" s="289"/>
      <c r="H88" s="290"/>
      <c r="L88" s="292"/>
      <c r="M88" s="292"/>
      <c r="P88" s="293"/>
      <c r="S88" s="292"/>
      <c r="T88" s="317"/>
      <c r="U88" s="317"/>
      <c r="V88" s="291"/>
    </row>
    <row r="89" spans="7:22" ht="14.25" customHeight="1">
      <c r="G89" s="289"/>
      <c r="H89" s="290"/>
      <c r="L89" s="292"/>
      <c r="M89" s="292"/>
      <c r="P89" s="293"/>
      <c r="S89" s="292"/>
      <c r="T89" s="317"/>
      <c r="U89" s="317"/>
      <c r="V89" s="291"/>
    </row>
    <row r="90" spans="7:22" ht="14.25" customHeight="1">
      <c r="G90" s="289"/>
      <c r="H90" s="290"/>
      <c r="L90" s="292"/>
      <c r="M90" s="292"/>
      <c r="P90" s="293"/>
      <c r="S90" s="292"/>
      <c r="T90" s="317"/>
      <c r="U90" s="317"/>
      <c r="V90" s="291"/>
    </row>
    <row r="91" spans="7:22" ht="14.25" customHeight="1">
      <c r="G91" s="289"/>
      <c r="H91" s="290"/>
      <c r="L91" s="292"/>
      <c r="M91" s="292"/>
      <c r="P91" s="293"/>
      <c r="S91" s="292"/>
      <c r="T91" s="317"/>
      <c r="U91" s="317"/>
      <c r="V91" s="291"/>
    </row>
    <row r="92" spans="7:22" ht="14.25" customHeight="1">
      <c r="G92" s="289"/>
      <c r="H92" s="290"/>
      <c r="L92" s="292"/>
      <c r="M92" s="292"/>
      <c r="P92" s="293"/>
      <c r="S92" s="292"/>
      <c r="T92" s="317"/>
      <c r="U92" s="317"/>
      <c r="V92" s="291"/>
    </row>
    <row r="93" spans="7:22" ht="14.25" customHeight="1">
      <c r="G93" s="289"/>
      <c r="H93" s="290"/>
      <c r="L93" s="292"/>
      <c r="M93" s="292"/>
      <c r="P93" s="293"/>
      <c r="S93" s="292"/>
      <c r="T93" s="317"/>
      <c r="U93" s="317"/>
      <c r="V93" s="291"/>
    </row>
    <row r="94" spans="7:22" ht="14.25" customHeight="1">
      <c r="G94" s="289"/>
      <c r="H94" s="290"/>
      <c r="L94" s="292"/>
      <c r="M94" s="292"/>
      <c r="P94" s="293"/>
      <c r="S94" s="292"/>
      <c r="T94" s="317"/>
      <c r="U94" s="317"/>
      <c r="V94" s="291"/>
    </row>
    <row r="95" spans="7:22" ht="14.25" customHeight="1">
      <c r="G95" s="289"/>
      <c r="H95" s="290"/>
      <c r="L95" s="292"/>
      <c r="M95" s="292"/>
      <c r="P95" s="293"/>
      <c r="S95" s="292"/>
      <c r="T95" s="317"/>
      <c r="U95" s="317"/>
      <c r="V95" s="291"/>
    </row>
    <row r="96" spans="7:22" ht="14.25" customHeight="1">
      <c r="G96" s="289"/>
      <c r="H96" s="290"/>
      <c r="L96" s="292"/>
      <c r="M96" s="292"/>
      <c r="P96" s="293"/>
      <c r="S96" s="292"/>
      <c r="T96" s="317"/>
      <c r="U96" s="317"/>
      <c r="V96" s="291"/>
    </row>
    <row r="97" spans="7:22" ht="14.25" customHeight="1">
      <c r="G97" s="289"/>
      <c r="H97" s="290"/>
      <c r="L97" s="292"/>
      <c r="M97" s="292"/>
      <c r="P97" s="293"/>
      <c r="S97" s="292"/>
      <c r="T97" s="317"/>
      <c r="U97" s="317"/>
      <c r="V97" s="291"/>
    </row>
    <row r="98" spans="7:22" ht="14.25" customHeight="1">
      <c r="G98" s="289"/>
      <c r="H98" s="290"/>
      <c r="L98" s="292"/>
      <c r="M98" s="292"/>
      <c r="P98" s="293"/>
      <c r="S98" s="292"/>
      <c r="T98" s="317"/>
      <c r="U98" s="317"/>
      <c r="V98" s="291"/>
    </row>
    <row r="99" spans="7:22" ht="14.25" customHeight="1">
      <c r="G99" s="289"/>
      <c r="H99" s="290"/>
      <c r="L99" s="292"/>
      <c r="M99" s="292"/>
      <c r="P99" s="293"/>
      <c r="S99" s="292"/>
      <c r="T99" s="317"/>
      <c r="U99" s="317"/>
      <c r="V99" s="291"/>
    </row>
    <row r="100" spans="7:22" ht="14.25" customHeight="1">
      <c r="G100" s="289"/>
      <c r="H100" s="290"/>
      <c r="L100" s="292"/>
      <c r="M100" s="292"/>
      <c r="P100" s="293"/>
      <c r="S100" s="292"/>
      <c r="T100" s="317"/>
      <c r="U100" s="317"/>
      <c r="V100" s="291"/>
    </row>
    <row r="101" spans="7:22" ht="14.25" customHeight="1">
      <c r="G101" s="289"/>
      <c r="H101" s="290"/>
      <c r="L101" s="292"/>
      <c r="M101" s="292"/>
      <c r="P101" s="293"/>
      <c r="S101" s="292"/>
      <c r="T101" s="317"/>
      <c r="U101" s="317"/>
      <c r="V101" s="291"/>
    </row>
    <row r="102" spans="7:22" ht="14.25" customHeight="1">
      <c r="G102" s="289"/>
      <c r="H102" s="290"/>
      <c r="L102" s="292"/>
      <c r="M102" s="292"/>
      <c r="P102" s="293"/>
      <c r="S102" s="292"/>
      <c r="T102" s="317"/>
      <c r="U102" s="317"/>
      <c r="V102" s="291"/>
    </row>
    <row r="103" spans="7:22" ht="14.25" customHeight="1">
      <c r="G103" s="289"/>
      <c r="H103" s="290"/>
      <c r="L103" s="292"/>
      <c r="M103" s="292"/>
      <c r="P103" s="293"/>
      <c r="S103" s="292"/>
      <c r="T103" s="317"/>
      <c r="U103" s="317"/>
      <c r="V103" s="291"/>
    </row>
    <row r="104" spans="7:22" ht="14.25" customHeight="1">
      <c r="G104" s="289"/>
      <c r="H104" s="290"/>
      <c r="L104" s="292"/>
      <c r="M104" s="292"/>
      <c r="P104" s="293"/>
      <c r="S104" s="292"/>
      <c r="T104" s="317"/>
      <c r="U104" s="317"/>
      <c r="V104" s="291"/>
    </row>
    <row r="105" spans="7:22" ht="14.25" customHeight="1">
      <c r="G105" s="289"/>
      <c r="H105" s="290"/>
      <c r="L105" s="292"/>
      <c r="M105" s="292"/>
      <c r="P105" s="293"/>
      <c r="S105" s="292"/>
      <c r="T105" s="317"/>
      <c r="U105" s="317"/>
      <c r="V105" s="291"/>
    </row>
    <row r="106" spans="7:22" ht="14.25" customHeight="1">
      <c r="G106" s="289"/>
      <c r="H106" s="290"/>
      <c r="L106" s="292"/>
      <c r="M106" s="292"/>
      <c r="P106" s="293"/>
      <c r="S106" s="292"/>
      <c r="T106" s="317"/>
      <c r="U106" s="317"/>
      <c r="V106" s="291"/>
    </row>
    <row r="107" spans="7:22" ht="14.25" customHeight="1">
      <c r="G107" s="289"/>
      <c r="H107" s="290"/>
      <c r="L107" s="292"/>
      <c r="M107" s="292"/>
      <c r="P107" s="293"/>
      <c r="S107" s="292"/>
      <c r="T107" s="317"/>
      <c r="U107" s="317"/>
      <c r="V107" s="291"/>
    </row>
    <row r="108" spans="7:22" ht="14.25" customHeight="1">
      <c r="G108" s="289"/>
      <c r="H108" s="290"/>
      <c r="L108" s="292"/>
      <c r="M108" s="292"/>
      <c r="P108" s="293"/>
      <c r="S108" s="292"/>
      <c r="T108" s="317"/>
      <c r="U108" s="317"/>
      <c r="V108" s="291"/>
    </row>
    <row r="109" spans="7:22" ht="14.25" customHeight="1">
      <c r="G109" s="289"/>
      <c r="H109" s="290"/>
      <c r="L109" s="292"/>
      <c r="M109" s="292"/>
      <c r="P109" s="293"/>
      <c r="S109" s="292"/>
      <c r="T109" s="317"/>
      <c r="U109" s="317"/>
      <c r="V109" s="291"/>
    </row>
    <row r="110" spans="7:22" ht="14.25" customHeight="1">
      <c r="G110" s="289"/>
      <c r="H110" s="290"/>
      <c r="L110" s="292"/>
      <c r="M110" s="292"/>
      <c r="P110" s="293"/>
      <c r="S110" s="292"/>
      <c r="T110" s="317"/>
      <c r="U110" s="317"/>
      <c r="V110" s="291"/>
    </row>
    <row r="111" spans="7:22" ht="14.25" customHeight="1">
      <c r="G111" s="289"/>
      <c r="H111" s="290"/>
      <c r="L111" s="292"/>
      <c r="M111" s="292"/>
      <c r="P111" s="293"/>
      <c r="S111" s="292"/>
      <c r="T111" s="317"/>
      <c r="U111" s="317"/>
      <c r="V111" s="291"/>
    </row>
    <row r="112" spans="7:22" ht="14.25" customHeight="1">
      <c r="G112" s="289"/>
      <c r="H112" s="290"/>
      <c r="L112" s="292"/>
      <c r="M112" s="292"/>
      <c r="P112" s="293"/>
      <c r="S112" s="292"/>
      <c r="T112" s="317"/>
      <c r="U112" s="317"/>
      <c r="V112" s="291"/>
    </row>
    <row r="113" spans="7:22" ht="14.25" customHeight="1">
      <c r="G113" s="289"/>
      <c r="H113" s="290"/>
      <c r="L113" s="292"/>
      <c r="M113" s="292"/>
      <c r="P113" s="293"/>
      <c r="S113" s="292"/>
      <c r="T113" s="317"/>
      <c r="U113" s="317"/>
      <c r="V113" s="291"/>
    </row>
    <row r="114" spans="7:22" ht="14.25" customHeight="1">
      <c r="G114" s="289"/>
      <c r="H114" s="290"/>
      <c r="L114" s="292"/>
      <c r="M114" s="292"/>
      <c r="P114" s="293"/>
      <c r="S114" s="292"/>
      <c r="T114" s="317"/>
      <c r="U114" s="317"/>
      <c r="V114" s="291"/>
    </row>
    <row r="115" spans="7:22" ht="14.25" customHeight="1">
      <c r="G115" s="289"/>
      <c r="H115" s="290"/>
      <c r="L115" s="292"/>
      <c r="M115" s="292"/>
      <c r="P115" s="293"/>
      <c r="S115" s="292"/>
      <c r="T115" s="317"/>
      <c r="U115" s="317"/>
      <c r="V115" s="291"/>
    </row>
    <row r="116" spans="7:22" ht="14.25" customHeight="1">
      <c r="G116" s="289"/>
      <c r="H116" s="290"/>
      <c r="L116" s="292"/>
      <c r="M116" s="292"/>
      <c r="P116" s="293"/>
      <c r="S116" s="292"/>
      <c r="T116" s="317"/>
      <c r="U116" s="317"/>
      <c r="V116" s="291"/>
    </row>
    <row r="117" spans="7:22" ht="14.25" customHeight="1">
      <c r="G117" s="289"/>
      <c r="H117" s="290"/>
      <c r="L117" s="292"/>
      <c r="M117" s="292"/>
      <c r="P117" s="293"/>
      <c r="S117" s="292"/>
      <c r="T117" s="317"/>
      <c r="U117" s="317"/>
      <c r="V117" s="291"/>
    </row>
    <row r="118" spans="7:22" ht="14.25" customHeight="1">
      <c r="G118" s="289"/>
      <c r="H118" s="290"/>
      <c r="L118" s="292"/>
      <c r="M118" s="292"/>
      <c r="P118" s="293"/>
      <c r="S118" s="292"/>
      <c r="T118" s="317"/>
      <c r="U118" s="317"/>
      <c r="V118" s="291"/>
    </row>
    <row r="119" spans="7:22" ht="14.25" customHeight="1">
      <c r="G119" s="289"/>
      <c r="H119" s="290"/>
      <c r="L119" s="292"/>
      <c r="M119" s="292"/>
      <c r="P119" s="293"/>
      <c r="S119" s="292"/>
      <c r="T119" s="317"/>
      <c r="U119" s="317"/>
      <c r="V119" s="291"/>
    </row>
    <row r="120" spans="7:22" ht="14.25" customHeight="1">
      <c r="G120" s="289"/>
      <c r="H120" s="290"/>
      <c r="L120" s="292"/>
      <c r="M120" s="292"/>
      <c r="P120" s="293"/>
      <c r="S120" s="292"/>
      <c r="T120" s="317"/>
      <c r="U120" s="317"/>
      <c r="V120" s="291"/>
    </row>
    <row r="121" spans="7:22" ht="14.25" customHeight="1">
      <c r="G121" s="289"/>
      <c r="H121" s="290"/>
      <c r="L121" s="292"/>
      <c r="M121" s="292"/>
      <c r="P121" s="293"/>
      <c r="S121" s="292"/>
      <c r="T121" s="317"/>
      <c r="U121" s="317"/>
      <c r="V121" s="291"/>
    </row>
    <row r="122" spans="7:22" ht="14.25" customHeight="1">
      <c r="G122" s="289"/>
      <c r="H122" s="290"/>
      <c r="L122" s="292"/>
      <c r="M122" s="292"/>
      <c r="P122" s="293"/>
      <c r="S122" s="292"/>
      <c r="T122" s="317"/>
      <c r="U122" s="317"/>
      <c r="V122" s="291"/>
    </row>
    <row r="123" spans="7:22" ht="14.25" customHeight="1">
      <c r="G123" s="289"/>
      <c r="H123" s="290"/>
      <c r="L123" s="292"/>
      <c r="M123" s="292"/>
      <c r="P123" s="293"/>
      <c r="S123" s="292"/>
      <c r="T123" s="317"/>
      <c r="U123" s="317"/>
      <c r="V123" s="291"/>
    </row>
    <row r="124" spans="7:22" ht="14.25" customHeight="1">
      <c r="G124" s="289"/>
      <c r="H124" s="290"/>
      <c r="L124" s="292"/>
      <c r="M124" s="292"/>
      <c r="P124" s="293"/>
      <c r="S124" s="292"/>
      <c r="T124" s="317"/>
      <c r="U124" s="317"/>
      <c r="V124" s="291"/>
    </row>
    <row r="125" spans="7:22" ht="14.25" customHeight="1">
      <c r="G125" s="289"/>
      <c r="H125" s="290"/>
      <c r="L125" s="292"/>
      <c r="M125" s="292"/>
      <c r="P125" s="293"/>
      <c r="S125" s="292"/>
      <c r="T125" s="317"/>
      <c r="U125" s="317"/>
      <c r="V125" s="291"/>
    </row>
    <row r="126" spans="7:22" ht="14.25" customHeight="1">
      <c r="G126" s="289"/>
      <c r="H126" s="290"/>
      <c r="L126" s="292"/>
      <c r="M126" s="292"/>
      <c r="P126" s="293"/>
      <c r="S126" s="292"/>
      <c r="T126" s="317"/>
      <c r="U126" s="317"/>
      <c r="V126" s="291"/>
    </row>
    <row r="127" spans="7:22" ht="14.25" customHeight="1">
      <c r="G127" s="289"/>
      <c r="H127" s="290"/>
      <c r="L127" s="292"/>
      <c r="M127" s="292"/>
      <c r="P127" s="293"/>
      <c r="S127" s="292"/>
      <c r="T127" s="317"/>
      <c r="U127" s="317"/>
      <c r="V127" s="291"/>
    </row>
    <row r="128" spans="7:22" ht="14.25" customHeight="1">
      <c r="G128" s="289"/>
      <c r="H128" s="290"/>
      <c r="L128" s="292"/>
      <c r="M128" s="292"/>
      <c r="P128" s="293"/>
      <c r="S128" s="292"/>
      <c r="T128" s="317"/>
      <c r="U128" s="317"/>
      <c r="V128" s="291"/>
    </row>
    <row r="129" spans="7:22" ht="14.25" customHeight="1">
      <c r="G129" s="289"/>
      <c r="H129" s="290"/>
      <c r="L129" s="292"/>
      <c r="M129" s="292"/>
      <c r="P129" s="293"/>
      <c r="S129" s="292"/>
      <c r="T129" s="317"/>
      <c r="U129" s="317"/>
      <c r="V129" s="291"/>
    </row>
    <row r="130" spans="7:22" ht="14.25" customHeight="1">
      <c r="G130" s="289"/>
      <c r="H130" s="290"/>
      <c r="L130" s="292"/>
      <c r="M130" s="292"/>
      <c r="P130" s="293"/>
      <c r="S130" s="292"/>
      <c r="T130" s="317"/>
      <c r="U130" s="317"/>
      <c r="V130" s="291"/>
    </row>
    <row r="131" spans="7:22" ht="14.25" customHeight="1">
      <c r="G131" s="289"/>
      <c r="H131" s="290"/>
      <c r="L131" s="292"/>
      <c r="M131" s="292"/>
      <c r="P131" s="293"/>
      <c r="S131" s="292"/>
      <c r="T131" s="317"/>
      <c r="U131" s="317"/>
      <c r="V131" s="291"/>
    </row>
    <row r="132" spans="7:22" ht="14.25" customHeight="1">
      <c r="G132" s="289"/>
      <c r="H132" s="290"/>
      <c r="L132" s="292"/>
      <c r="M132" s="292"/>
      <c r="P132" s="293"/>
      <c r="S132" s="292"/>
      <c r="T132" s="317"/>
      <c r="U132" s="317"/>
      <c r="V132" s="291"/>
    </row>
    <row r="133" spans="7:22" ht="14.25" customHeight="1">
      <c r="G133" s="289"/>
      <c r="H133" s="290"/>
      <c r="L133" s="292"/>
      <c r="M133" s="292"/>
      <c r="P133" s="293"/>
      <c r="S133" s="292"/>
      <c r="T133" s="317"/>
      <c r="U133" s="317"/>
      <c r="V133" s="291"/>
    </row>
    <row r="134" spans="7:22" ht="14.25" customHeight="1">
      <c r="G134" s="289"/>
      <c r="H134" s="290"/>
      <c r="L134" s="292"/>
      <c r="M134" s="292"/>
      <c r="P134" s="293"/>
      <c r="S134" s="292"/>
      <c r="T134" s="317"/>
      <c r="U134" s="317"/>
      <c r="V134" s="291"/>
    </row>
    <row r="135" spans="7:22" ht="14.25" customHeight="1">
      <c r="G135" s="289"/>
      <c r="H135" s="290"/>
      <c r="L135" s="292"/>
      <c r="M135" s="292"/>
      <c r="P135" s="293"/>
      <c r="S135" s="292"/>
      <c r="T135" s="317"/>
      <c r="U135" s="317"/>
      <c r="V135" s="291"/>
    </row>
    <row r="136" spans="7:22" ht="14.25" customHeight="1">
      <c r="G136" s="289"/>
      <c r="H136" s="290"/>
      <c r="L136" s="292"/>
      <c r="M136" s="292"/>
      <c r="P136" s="293"/>
      <c r="S136" s="292"/>
      <c r="T136" s="317"/>
      <c r="U136" s="317"/>
      <c r="V136" s="291"/>
    </row>
    <row r="137" spans="7:22" ht="14.25" customHeight="1">
      <c r="G137" s="289"/>
      <c r="H137" s="290"/>
      <c r="L137" s="292"/>
      <c r="M137" s="292"/>
      <c r="P137" s="293"/>
      <c r="S137" s="292"/>
      <c r="T137" s="317"/>
      <c r="U137" s="317"/>
      <c r="V137" s="291"/>
    </row>
    <row r="138" spans="7:22" ht="14.25" customHeight="1">
      <c r="G138" s="289"/>
      <c r="H138" s="290"/>
      <c r="L138" s="292"/>
      <c r="M138" s="292"/>
      <c r="P138" s="293"/>
      <c r="S138" s="292"/>
      <c r="T138" s="317"/>
      <c r="U138" s="317"/>
      <c r="V138" s="291"/>
    </row>
    <row r="139" spans="7:22" ht="14.25" customHeight="1">
      <c r="G139" s="289"/>
      <c r="H139" s="290"/>
      <c r="L139" s="292"/>
      <c r="M139" s="292"/>
      <c r="P139" s="293"/>
      <c r="S139" s="292"/>
      <c r="T139" s="317"/>
      <c r="U139" s="317"/>
      <c r="V139" s="291"/>
    </row>
    <row r="140" spans="7:22" ht="14.25" customHeight="1">
      <c r="G140" s="289"/>
      <c r="H140" s="290"/>
      <c r="L140" s="292"/>
      <c r="M140" s="292"/>
      <c r="P140" s="293"/>
      <c r="S140" s="292"/>
      <c r="T140" s="317"/>
      <c r="U140" s="317"/>
      <c r="V140" s="291"/>
    </row>
    <row r="141" spans="7:22" ht="14.25" customHeight="1">
      <c r="G141" s="289"/>
      <c r="H141" s="290"/>
      <c r="L141" s="292"/>
      <c r="M141" s="292"/>
      <c r="P141" s="293"/>
      <c r="S141" s="292"/>
      <c r="T141" s="317"/>
      <c r="U141" s="317"/>
      <c r="V141" s="291"/>
    </row>
    <row r="142" spans="7:22" ht="14.25" customHeight="1">
      <c r="G142" s="289"/>
      <c r="H142" s="290"/>
      <c r="L142" s="292"/>
      <c r="M142" s="292"/>
      <c r="P142" s="293"/>
      <c r="S142" s="292"/>
      <c r="T142" s="317"/>
      <c r="U142" s="317"/>
      <c r="V142" s="291"/>
    </row>
    <row r="143" spans="7:22" ht="14.25" customHeight="1">
      <c r="G143" s="289"/>
      <c r="H143" s="290"/>
      <c r="L143" s="292"/>
      <c r="M143" s="292"/>
      <c r="P143" s="293"/>
      <c r="S143" s="292"/>
      <c r="T143" s="317"/>
      <c r="U143" s="317"/>
      <c r="V143" s="291"/>
    </row>
    <row r="144" spans="7:22" ht="14.25" customHeight="1">
      <c r="G144" s="289"/>
      <c r="H144" s="290"/>
      <c r="L144" s="292"/>
      <c r="M144" s="292"/>
      <c r="P144" s="293"/>
      <c r="S144" s="292"/>
      <c r="T144" s="317"/>
      <c r="U144" s="317"/>
      <c r="V144" s="291"/>
    </row>
    <row r="145" spans="7:22" ht="14.25" customHeight="1">
      <c r="G145" s="289"/>
      <c r="H145" s="290"/>
      <c r="L145" s="292"/>
      <c r="M145" s="292"/>
      <c r="P145" s="293"/>
      <c r="S145" s="292"/>
      <c r="T145" s="317"/>
      <c r="U145" s="317"/>
      <c r="V145" s="291"/>
    </row>
    <row r="146" spans="7:22" ht="14.25" customHeight="1">
      <c r="G146" s="289"/>
      <c r="H146" s="290"/>
      <c r="L146" s="292"/>
      <c r="M146" s="292"/>
      <c r="P146" s="293"/>
      <c r="S146" s="292"/>
      <c r="T146" s="317"/>
      <c r="U146" s="317"/>
      <c r="V146" s="291"/>
    </row>
    <row r="147" spans="7:22" ht="14.25" customHeight="1">
      <c r="G147" s="289"/>
      <c r="H147" s="290"/>
      <c r="L147" s="292"/>
      <c r="M147" s="292"/>
      <c r="P147" s="293"/>
      <c r="S147" s="292"/>
      <c r="T147" s="317"/>
      <c r="U147" s="317"/>
      <c r="V147" s="291"/>
    </row>
    <row r="148" spans="7:22" ht="14.25" customHeight="1">
      <c r="G148" s="289"/>
      <c r="H148" s="290"/>
      <c r="L148" s="292"/>
      <c r="M148" s="292"/>
      <c r="P148" s="293"/>
      <c r="S148" s="292"/>
      <c r="T148" s="317"/>
      <c r="U148" s="317"/>
      <c r="V148" s="291"/>
    </row>
    <row r="149" spans="7:22" ht="14.25" customHeight="1">
      <c r="G149" s="289"/>
      <c r="H149" s="290"/>
      <c r="L149" s="292"/>
      <c r="M149" s="292"/>
      <c r="P149" s="293"/>
      <c r="S149" s="292"/>
      <c r="T149" s="317"/>
      <c r="U149" s="317"/>
      <c r="V149" s="291"/>
    </row>
    <row r="150" spans="7:22" ht="14.25" customHeight="1">
      <c r="G150" s="289"/>
      <c r="H150" s="290"/>
      <c r="L150" s="292"/>
      <c r="M150" s="292"/>
      <c r="P150" s="293"/>
      <c r="S150" s="292"/>
      <c r="T150" s="317"/>
      <c r="U150" s="317"/>
      <c r="V150" s="291"/>
    </row>
    <row r="151" spans="7:22" ht="14.25" customHeight="1">
      <c r="G151" s="289"/>
      <c r="H151" s="290"/>
      <c r="L151" s="292"/>
      <c r="M151" s="292"/>
      <c r="P151" s="293"/>
      <c r="S151" s="292"/>
      <c r="T151" s="317"/>
      <c r="U151" s="317"/>
      <c r="V151" s="291"/>
    </row>
    <row r="152" spans="7:22" ht="14.25" customHeight="1">
      <c r="G152" s="289"/>
      <c r="H152" s="290"/>
      <c r="L152" s="292"/>
      <c r="M152" s="292"/>
      <c r="P152" s="293"/>
      <c r="S152" s="292"/>
      <c r="T152" s="317"/>
      <c r="U152" s="317"/>
      <c r="V152" s="291"/>
    </row>
    <row r="153" spans="7:22" ht="14.25" customHeight="1">
      <c r="G153" s="289"/>
      <c r="H153" s="290"/>
      <c r="L153" s="292"/>
      <c r="M153" s="292"/>
      <c r="P153" s="293"/>
      <c r="S153" s="292"/>
      <c r="T153" s="317"/>
      <c r="U153" s="317"/>
      <c r="V153" s="291"/>
    </row>
    <row r="154" spans="7:22" ht="14.25" customHeight="1">
      <c r="G154" s="289"/>
      <c r="H154" s="290"/>
      <c r="L154" s="292"/>
      <c r="M154" s="292"/>
      <c r="P154" s="293"/>
      <c r="S154" s="292"/>
      <c r="T154" s="317"/>
      <c r="U154" s="317"/>
      <c r="V154" s="291"/>
    </row>
    <row r="155" spans="7:22" ht="14.25" customHeight="1">
      <c r="G155" s="289"/>
      <c r="H155" s="290"/>
      <c r="L155" s="292"/>
      <c r="M155" s="292"/>
      <c r="P155" s="293"/>
      <c r="S155" s="292"/>
      <c r="T155" s="317"/>
      <c r="U155" s="317"/>
      <c r="V155" s="291"/>
    </row>
    <row r="156" spans="7:22" ht="14.25" customHeight="1">
      <c r="G156" s="289"/>
      <c r="H156" s="290"/>
      <c r="L156" s="292"/>
      <c r="M156" s="292"/>
      <c r="P156" s="293"/>
      <c r="S156" s="292"/>
      <c r="T156" s="317"/>
      <c r="U156" s="317"/>
      <c r="V156" s="291"/>
    </row>
    <row r="157" spans="7:22" ht="14.25" customHeight="1">
      <c r="G157" s="289"/>
      <c r="H157" s="290"/>
      <c r="L157" s="292"/>
      <c r="M157" s="292"/>
      <c r="P157" s="293"/>
      <c r="S157" s="292"/>
      <c r="T157" s="317"/>
      <c r="U157" s="317"/>
      <c r="V157" s="291"/>
    </row>
    <row r="158" spans="7:22" ht="14.25" customHeight="1">
      <c r="G158" s="289"/>
      <c r="H158" s="290"/>
      <c r="L158" s="292"/>
      <c r="M158" s="292"/>
      <c r="P158" s="293"/>
      <c r="S158" s="292"/>
      <c r="T158" s="317"/>
      <c r="U158" s="317"/>
      <c r="V158" s="291"/>
    </row>
    <row r="159" spans="7:22" ht="14.25" customHeight="1">
      <c r="G159" s="289"/>
      <c r="H159" s="290"/>
      <c r="L159" s="292"/>
      <c r="M159" s="292"/>
      <c r="P159" s="293"/>
      <c r="S159" s="292"/>
      <c r="T159" s="317"/>
      <c r="U159" s="317"/>
      <c r="V159" s="291"/>
    </row>
    <row r="160" spans="7:22" ht="14.25" customHeight="1">
      <c r="G160" s="289"/>
      <c r="H160" s="290"/>
      <c r="L160" s="292"/>
      <c r="M160" s="292"/>
      <c r="P160" s="293"/>
      <c r="S160" s="292"/>
      <c r="T160" s="317"/>
      <c r="U160" s="317"/>
      <c r="V160" s="291"/>
    </row>
    <row r="161" spans="7:22" ht="14.25" customHeight="1">
      <c r="G161" s="289"/>
      <c r="H161" s="290"/>
      <c r="L161" s="292"/>
      <c r="M161" s="292"/>
      <c r="P161" s="293"/>
      <c r="S161" s="292"/>
      <c r="T161" s="317"/>
      <c r="U161" s="317"/>
      <c r="V161" s="291"/>
    </row>
    <row r="162" spans="7:22" ht="14.25" customHeight="1">
      <c r="G162" s="289"/>
      <c r="H162" s="290"/>
      <c r="L162" s="292"/>
      <c r="M162" s="292"/>
      <c r="P162" s="293"/>
      <c r="S162" s="292"/>
      <c r="T162" s="317"/>
      <c r="U162" s="317"/>
      <c r="V162" s="291"/>
    </row>
    <row r="163" spans="7:22" ht="14.25" customHeight="1">
      <c r="G163" s="289"/>
      <c r="H163" s="290"/>
      <c r="L163" s="292"/>
      <c r="M163" s="292"/>
      <c r="P163" s="293"/>
      <c r="S163" s="292"/>
      <c r="T163" s="317"/>
      <c r="U163" s="317"/>
      <c r="V163" s="291"/>
    </row>
    <row r="164" spans="7:22" ht="14.25" customHeight="1">
      <c r="G164" s="289"/>
      <c r="H164" s="290"/>
      <c r="L164" s="292"/>
      <c r="M164" s="292"/>
      <c r="P164" s="293"/>
      <c r="S164" s="292"/>
      <c r="T164" s="317"/>
      <c r="U164" s="317"/>
      <c r="V164" s="291"/>
    </row>
    <row r="165" spans="7:22" ht="14.25" customHeight="1">
      <c r="G165" s="289"/>
      <c r="H165" s="290"/>
      <c r="L165" s="292"/>
      <c r="M165" s="292"/>
      <c r="P165" s="293"/>
      <c r="S165" s="292"/>
      <c r="T165" s="317"/>
      <c r="U165" s="317"/>
      <c r="V165" s="291"/>
    </row>
    <row r="166" spans="7:22" ht="14.25" customHeight="1">
      <c r="G166" s="289"/>
      <c r="H166" s="290"/>
      <c r="L166" s="292"/>
      <c r="M166" s="292"/>
      <c r="P166" s="293"/>
      <c r="S166" s="292"/>
      <c r="T166" s="317"/>
      <c r="U166" s="317"/>
      <c r="V166" s="291"/>
    </row>
    <row r="167" spans="7:22" ht="14.25" customHeight="1">
      <c r="G167" s="289"/>
      <c r="H167" s="290"/>
      <c r="L167" s="292"/>
      <c r="M167" s="292"/>
      <c r="P167" s="293"/>
      <c r="S167" s="292"/>
      <c r="T167" s="317"/>
      <c r="U167" s="317"/>
      <c r="V167" s="291"/>
    </row>
    <row r="168" spans="7:22" ht="14.25" customHeight="1">
      <c r="G168" s="289"/>
      <c r="H168" s="290"/>
      <c r="L168" s="292"/>
      <c r="M168" s="292"/>
      <c r="P168" s="293"/>
      <c r="S168" s="292"/>
      <c r="T168" s="317"/>
      <c r="U168" s="317"/>
      <c r="V168" s="291"/>
    </row>
    <row r="169" spans="7:22" ht="14.25" customHeight="1">
      <c r="G169" s="289"/>
      <c r="H169" s="290"/>
      <c r="L169" s="292"/>
      <c r="M169" s="292"/>
      <c r="P169" s="293"/>
      <c r="S169" s="292"/>
      <c r="T169" s="317"/>
      <c r="U169" s="317"/>
      <c r="V169" s="291"/>
    </row>
    <row r="170" spans="7:22" ht="14.25" customHeight="1">
      <c r="G170" s="289"/>
      <c r="H170" s="290"/>
      <c r="L170" s="292"/>
      <c r="M170" s="292"/>
      <c r="P170" s="293"/>
      <c r="S170" s="292"/>
      <c r="T170" s="317"/>
      <c r="U170" s="317"/>
      <c r="V170" s="291"/>
    </row>
    <row r="171" spans="7:22" ht="14.25" customHeight="1">
      <c r="G171" s="289"/>
      <c r="H171" s="290"/>
      <c r="L171" s="292"/>
      <c r="M171" s="292"/>
      <c r="P171" s="293"/>
      <c r="S171" s="292"/>
      <c r="T171" s="317"/>
      <c r="U171" s="317"/>
      <c r="V171" s="291"/>
    </row>
    <row r="172" spans="7:22" ht="14.25" customHeight="1">
      <c r="G172" s="289"/>
      <c r="H172" s="290"/>
      <c r="L172" s="292"/>
      <c r="M172" s="292"/>
      <c r="P172" s="293"/>
      <c r="S172" s="292"/>
      <c r="T172" s="317"/>
      <c r="U172" s="317"/>
      <c r="V172" s="291"/>
    </row>
    <row r="173" spans="7:22" ht="14.25" customHeight="1">
      <c r="G173" s="289"/>
      <c r="H173" s="290"/>
      <c r="L173" s="292"/>
      <c r="M173" s="292"/>
      <c r="P173" s="293"/>
      <c r="S173" s="292"/>
      <c r="T173" s="317"/>
      <c r="U173" s="317"/>
      <c r="V173" s="291"/>
    </row>
    <row r="174" spans="7:22" ht="14.25" customHeight="1">
      <c r="G174" s="289"/>
      <c r="H174" s="290"/>
      <c r="L174" s="292"/>
      <c r="M174" s="292"/>
      <c r="P174" s="293"/>
      <c r="S174" s="292"/>
      <c r="T174" s="317"/>
      <c r="U174" s="317"/>
      <c r="V174" s="291"/>
    </row>
    <row r="175" spans="7:22" ht="14.25" customHeight="1">
      <c r="G175" s="289"/>
      <c r="H175" s="290"/>
      <c r="L175" s="292"/>
      <c r="M175" s="292"/>
      <c r="P175" s="293"/>
      <c r="S175" s="292"/>
      <c r="T175" s="317"/>
      <c r="U175" s="317"/>
      <c r="V175" s="291"/>
    </row>
    <row r="176" spans="7:22" ht="14.25" customHeight="1">
      <c r="G176" s="289"/>
      <c r="H176" s="290"/>
      <c r="L176" s="292"/>
      <c r="M176" s="292"/>
      <c r="P176" s="293"/>
      <c r="S176" s="292"/>
      <c r="T176" s="317"/>
      <c r="U176" s="317"/>
      <c r="V176" s="291"/>
    </row>
    <row r="177" spans="7:22" ht="14.25" customHeight="1">
      <c r="G177" s="289"/>
      <c r="H177" s="290"/>
      <c r="L177" s="292"/>
      <c r="M177" s="292"/>
      <c r="P177" s="293"/>
      <c r="S177" s="292"/>
      <c r="T177" s="317"/>
      <c r="U177" s="317"/>
      <c r="V177" s="291"/>
    </row>
    <row r="178" spans="7:22" ht="14.25" customHeight="1">
      <c r="G178" s="289"/>
      <c r="H178" s="290"/>
      <c r="L178" s="292"/>
      <c r="M178" s="292"/>
      <c r="P178" s="293"/>
      <c r="S178" s="292"/>
      <c r="T178" s="317"/>
      <c r="U178" s="317"/>
      <c r="V178" s="291"/>
    </row>
    <row r="179" spans="7:22" ht="14.25" customHeight="1">
      <c r="G179" s="289"/>
      <c r="H179" s="290"/>
      <c r="L179" s="292"/>
      <c r="M179" s="292"/>
      <c r="P179" s="293"/>
      <c r="S179" s="292"/>
      <c r="T179" s="317"/>
      <c r="U179" s="317"/>
      <c r="V179" s="291"/>
    </row>
    <row r="180" spans="7:22" ht="14.25" customHeight="1">
      <c r="G180" s="289"/>
      <c r="H180" s="290"/>
      <c r="L180" s="292"/>
      <c r="M180" s="292"/>
      <c r="P180" s="293"/>
      <c r="S180" s="292"/>
      <c r="T180" s="317"/>
      <c r="U180" s="317"/>
      <c r="V180" s="291"/>
    </row>
    <row r="181" spans="7:22" ht="14.25" customHeight="1">
      <c r="G181" s="289"/>
      <c r="H181" s="290"/>
      <c r="L181" s="292"/>
      <c r="M181" s="292"/>
      <c r="P181" s="293"/>
      <c r="S181" s="292"/>
      <c r="T181" s="317"/>
      <c r="U181" s="317"/>
      <c r="V181" s="291"/>
    </row>
    <row r="182" spans="7:22" ht="14.25" customHeight="1">
      <c r="G182" s="289"/>
      <c r="H182" s="290"/>
      <c r="L182" s="292"/>
      <c r="M182" s="292"/>
      <c r="P182" s="293"/>
      <c r="S182" s="292"/>
      <c r="T182" s="317"/>
      <c r="U182" s="317"/>
      <c r="V182" s="291"/>
    </row>
    <row r="183" spans="7:22" ht="14.25" customHeight="1">
      <c r="G183" s="289"/>
      <c r="H183" s="290"/>
      <c r="L183" s="292"/>
      <c r="M183" s="292"/>
      <c r="P183" s="293"/>
      <c r="S183" s="292"/>
      <c r="T183" s="317"/>
      <c r="U183" s="317"/>
      <c r="V183" s="291"/>
    </row>
    <row r="184" spans="7:22" ht="14.25" customHeight="1">
      <c r="G184" s="289"/>
      <c r="H184" s="290"/>
      <c r="L184" s="292"/>
      <c r="M184" s="292"/>
      <c r="P184" s="293"/>
      <c r="S184" s="292"/>
      <c r="T184" s="317"/>
      <c r="U184" s="317"/>
      <c r="V184" s="291"/>
    </row>
    <row r="185" spans="7:22" ht="14.25" customHeight="1">
      <c r="G185" s="289"/>
      <c r="H185" s="290"/>
      <c r="L185" s="292"/>
      <c r="M185" s="292"/>
      <c r="P185" s="293"/>
      <c r="S185" s="292"/>
      <c r="T185" s="317"/>
      <c r="U185" s="317"/>
      <c r="V185" s="291"/>
    </row>
    <row r="186" spans="7:22" ht="14.25" customHeight="1">
      <c r="G186" s="289"/>
      <c r="H186" s="290"/>
      <c r="L186" s="292"/>
      <c r="M186" s="292"/>
      <c r="P186" s="293"/>
      <c r="S186" s="292"/>
      <c r="T186" s="317"/>
      <c r="U186" s="317"/>
      <c r="V186" s="291"/>
    </row>
    <row r="187" spans="7:22" ht="14.25" customHeight="1">
      <c r="G187" s="289"/>
      <c r="H187" s="290"/>
      <c r="L187" s="292"/>
      <c r="M187" s="292"/>
      <c r="P187" s="293"/>
      <c r="S187" s="292"/>
      <c r="T187" s="317"/>
      <c r="U187" s="317"/>
      <c r="V187" s="291"/>
    </row>
    <row r="188" spans="7:22" ht="14.25" customHeight="1">
      <c r="G188" s="289"/>
      <c r="H188" s="290"/>
      <c r="L188" s="292"/>
      <c r="M188" s="292"/>
      <c r="P188" s="293"/>
      <c r="S188" s="292"/>
      <c r="T188" s="317"/>
      <c r="U188" s="317"/>
      <c r="V188" s="291"/>
    </row>
    <row r="189" spans="7:22" ht="14.25" customHeight="1">
      <c r="G189" s="289"/>
      <c r="H189" s="290"/>
      <c r="L189" s="292"/>
      <c r="M189" s="292"/>
      <c r="P189" s="293"/>
      <c r="S189" s="292"/>
      <c r="T189" s="317"/>
      <c r="U189" s="317"/>
      <c r="V189" s="291"/>
    </row>
    <row r="190" spans="7:22" ht="14.25" customHeight="1">
      <c r="G190" s="289"/>
      <c r="H190" s="290"/>
      <c r="L190" s="292"/>
      <c r="M190" s="292"/>
      <c r="P190" s="293"/>
      <c r="S190" s="292"/>
      <c r="T190" s="317"/>
      <c r="U190" s="317"/>
      <c r="V190" s="291"/>
    </row>
    <row r="191" spans="7:22" ht="14.25" customHeight="1">
      <c r="G191" s="289"/>
      <c r="H191" s="290"/>
      <c r="L191" s="292"/>
      <c r="M191" s="292"/>
      <c r="P191" s="293"/>
      <c r="S191" s="292"/>
      <c r="T191" s="317"/>
      <c r="U191" s="317"/>
      <c r="V191" s="291"/>
    </row>
    <row r="192" spans="7:22" ht="14.25" customHeight="1">
      <c r="G192" s="289"/>
      <c r="H192" s="290"/>
      <c r="L192" s="292"/>
      <c r="M192" s="292"/>
      <c r="P192" s="293"/>
      <c r="S192" s="292"/>
      <c r="T192" s="317"/>
      <c r="U192" s="317"/>
      <c r="V192" s="291"/>
    </row>
    <row r="193" spans="7:22" ht="14.25" customHeight="1">
      <c r="G193" s="289"/>
      <c r="H193" s="290"/>
      <c r="L193" s="292"/>
      <c r="M193" s="292"/>
      <c r="P193" s="293"/>
      <c r="S193" s="292"/>
      <c r="T193" s="317"/>
      <c r="U193" s="317"/>
      <c r="V193" s="291"/>
    </row>
    <row r="194" spans="7:22" ht="14.25" customHeight="1">
      <c r="G194" s="289"/>
      <c r="H194" s="290"/>
      <c r="L194" s="292"/>
      <c r="M194" s="292"/>
      <c r="P194" s="293"/>
      <c r="S194" s="292"/>
      <c r="T194" s="317"/>
      <c r="U194" s="317"/>
      <c r="V194" s="291"/>
    </row>
    <row r="195" spans="7:22" ht="14.25" customHeight="1">
      <c r="G195" s="289"/>
      <c r="H195" s="290"/>
      <c r="L195" s="292"/>
      <c r="M195" s="292"/>
      <c r="P195" s="293"/>
      <c r="S195" s="292"/>
      <c r="T195" s="317"/>
      <c r="U195" s="317"/>
      <c r="V195" s="291"/>
    </row>
    <row r="196" spans="7:22" ht="14.25" customHeight="1">
      <c r="G196" s="289"/>
      <c r="H196" s="290"/>
      <c r="L196" s="292"/>
      <c r="M196" s="292"/>
      <c r="P196" s="293"/>
      <c r="S196" s="292"/>
      <c r="T196" s="317"/>
      <c r="U196" s="317"/>
      <c r="V196" s="291"/>
    </row>
    <row r="197" spans="7:22" ht="14.25" customHeight="1">
      <c r="G197" s="289"/>
      <c r="H197" s="290"/>
      <c r="L197" s="292"/>
      <c r="M197" s="292"/>
      <c r="P197" s="293"/>
      <c r="S197" s="292"/>
      <c r="T197" s="317"/>
      <c r="U197" s="317"/>
      <c r="V197" s="291"/>
    </row>
    <row r="198" spans="7:22" ht="14.25" customHeight="1">
      <c r="G198" s="289"/>
      <c r="H198" s="290"/>
      <c r="L198" s="292"/>
      <c r="M198" s="292"/>
      <c r="P198" s="293"/>
      <c r="S198" s="292"/>
      <c r="T198" s="317"/>
      <c r="U198" s="317"/>
      <c r="V198" s="291"/>
    </row>
    <row r="199" spans="7:22" ht="14.25" customHeight="1">
      <c r="G199" s="289"/>
      <c r="H199" s="290"/>
      <c r="L199" s="292"/>
      <c r="M199" s="292"/>
      <c r="P199" s="293"/>
      <c r="S199" s="292"/>
      <c r="T199" s="317"/>
      <c r="U199" s="317"/>
      <c r="V199" s="291"/>
    </row>
    <row r="200" spans="7:22" ht="14.25" customHeight="1">
      <c r="G200" s="289"/>
      <c r="H200" s="290"/>
      <c r="L200" s="292"/>
      <c r="M200" s="292"/>
      <c r="P200" s="293"/>
      <c r="S200" s="292"/>
      <c r="T200" s="317"/>
      <c r="U200" s="317"/>
      <c r="V200" s="291"/>
    </row>
    <row r="201" spans="7:22" ht="14.25" customHeight="1">
      <c r="G201" s="289"/>
      <c r="H201" s="290"/>
      <c r="L201" s="292"/>
      <c r="M201" s="292"/>
      <c r="P201" s="293"/>
      <c r="S201" s="292"/>
      <c r="T201" s="317"/>
      <c r="U201" s="317"/>
      <c r="V201" s="291"/>
    </row>
    <row r="202" spans="7:22" ht="14.25" customHeight="1">
      <c r="G202" s="289"/>
      <c r="H202" s="290"/>
      <c r="L202" s="292"/>
      <c r="M202" s="292"/>
      <c r="P202" s="293"/>
      <c r="S202" s="292"/>
      <c r="T202" s="317"/>
      <c r="U202" s="317"/>
      <c r="V202" s="291"/>
    </row>
    <row r="203" spans="7:22" ht="14.25" customHeight="1">
      <c r="G203" s="289"/>
      <c r="H203" s="290"/>
      <c r="L203" s="292"/>
      <c r="M203" s="292"/>
      <c r="P203" s="293"/>
      <c r="S203" s="292"/>
      <c r="T203" s="317"/>
      <c r="U203" s="317"/>
      <c r="V203" s="291"/>
    </row>
    <row r="204" spans="7:22" ht="14.25" customHeight="1">
      <c r="G204" s="289"/>
      <c r="H204" s="290"/>
      <c r="L204" s="292"/>
      <c r="M204" s="292"/>
      <c r="P204" s="293"/>
      <c r="S204" s="292"/>
      <c r="T204" s="317"/>
      <c r="U204" s="317"/>
      <c r="V204" s="291"/>
    </row>
    <row r="205" spans="7:22" ht="14.25" customHeight="1">
      <c r="G205" s="289"/>
      <c r="H205" s="290"/>
      <c r="L205" s="292"/>
      <c r="M205" s="292"/>
      <c r="P205" s="293"/>
      <c r="S205" s="292"/>
      <c r="T205" s="317"/>
      <c r="U205" s="317"/>
      <c r="V205" s="291"/>
    </row>
    <row r="206" spans="7:22" ht="14.25" customHeight="1">
      <c r="G206" s="289"/>
      <c r="H206" s="290"/>
      <c r="L206" s="292"/>
      <c r="M206" s="292"/>
      <c r="P206" s="293"/>
      <c r="S206" s="292"/>
      <c r="T206" s="317"/>
      <c r="U206" s="317"/>
      <c r="V206" s="291"/>
    </row>
    <row r="207" spans="7:22" ht="14.25" customHeight="1">
      <c r="G207" s="289"/>
      <c r="H207" s="290"/>
      <c r="L207" s="292"/>
      <c r="M207" s="292"/>
      <c r="P207" s="293"/>
      <c r="S207" s="292"/>
      <c r="T207" s="317"/>
      <c r="U207" s="317"/>
      <c r="V207" s="291"/>
    </row>
    <row r="208" spans="7:22" ht="14.25" customHeight="1">
      <c r="G208" s="289"/>
      <c r="H208" s="290"/>
      <c r="L208" s="292"/>
      <c r="M208" s="292"/>
      <c r="P208" s="293"/>
      <c r="S208" s="292"/>
      <c r="T208" s="317"/>
      <c r="U208" s="317"/>
      <c r="V208" s="291"/>
    </row>
    <row r="209" spans="7:22" ht="14.25" customHeight="1">
      <c r="G209" s="289"/>
      <c r="H209" s="290"/>
      <c r="L209" s="292"/>
      <c r="M209" s="292"/>
      <c r="P209" s="293"/>
      <c r="S209" s="292"/>
      <c r="T209" s="317"/>
      <c r="U209" s="317"/>
      <c r="V209" s="291"/>
    </row>
    <row r="210" spans="7:22" ht="14.25" customHeight="1">
      <c r="G210" s="289"/>
      <c r="H210" s="290"/>
      <c r="L210" s="292"/>
      <c r="M210" s="292"/>
      <c r="P210" s="293"/>
      <c r="S210" s="292"/>
      <c r="T210" s="317"/>
      <c r="U210" s="317"/>
      <c r="V210" s="291"/>
    </row>
    <row r="211" spans="7:22" ht="14.25" customHeight="1">
      <c r="G211" s="289"/>
      <c r="H211" s="290"/>
      <c r="L211" s="292"/>
      <c r="M211" s="292"/>
      <c r="P211" s="293"/>
      <c r="S211" s="292"/>
      <c r="T211" s="317"/>
      <c r="U211" s="317"/>
      <c r="V211" s="291"/>
    </row>
    <row r="212" spans="7:22" ht="14.25" customHeight="1">
      <c r="G212" s="289"/>
      <c r="H212" s="290"/>
      <c r="L212" s="292"/>
      <c r="M212" s="292"/>
      <c r="P212" s="293"/>
      <c r="S212" s="292"/>
      <c r="T212" s="317"/>
      <c r="U212" s="317"/>
      <c r="V212" s="291"/>
    </row>
    <row r="213" spans="7:22" ht="14.25" customHeight="1">
      <c r="G213" s="289"/>
      <c r="H213" s="290"/>
      <c r="L213" s="292"/>
      <c r="M213" s="292"/>
      <c r="P213" s="293"/>
      <c r="S213" s="292"/>
      <c r="T213" s="317"/>
      <c r="U213" s="317"/>
      <c r="V213" s="291"/>
    </row>
    <row r="214" spans="7:22" ht="14.25" customHeight="1">
      <c r="G214" s="289"/>
      <c r="H214" s="290"/>
      <c r="L214" s="292"/>
      <c r="M214" s="292"/>
      <c r="P214" s="293"/>
      <c r="S214" s="292"/>
      <c r="T214" s="317"/>
      <c r="U214" s="317"/>
      <c r="V214" s="291"/>
    </row>
    <row r="215" spans="7:22" ht="14.25" customHeight="1">
      <c r="G215" s="289"/>
      <c r="H215" s="290"/>
      <c r="L215" s="292"/>
      <c r="M215" s="292"/>
      <c r="P215" s="293"/>
      <c r="S215" s="292"/>
      <c r="T215" s="317"/>
      <c r="U215" s="317"/>
      <c r="V215" s="291"/>
    </row>
    <row r="216" spans="7:22" ht="14.25" customHeight="1">
      <c r="G216" s="289"/>
      <c r="H216" s="290"/>
      <c r="L216" s="292"/>
      <c r="M216" s="292"/>
      <c r="P216" s="293"/>
      <c r="S216" s="292"/>
      <c r="T216" s="317"/>
      <c r="U216" s="317"/>
      <c r="V216" s="291"/>
    </row>
    <row r="217" spans="7:22" ht="14.25" customHeight="1">
      <c r="G217" s="289"/>
      <c r="H217" s="290"/>
      <c r="L217" s="292"/>
      <c r="M217" s="292"/>
      <c r="P217" s="293"/>
      <c r="S217" s="292"/>
      <c r="T217" s="317"/>
      <c r="U217" s="317"/>
      <c r="V217" s="291"/>
    </row>
    <row r="218" spans="7:22" ht="14.25" customHeight="1">
      <c r="G218" s="289"/>
      <c r="H218" s="290"/>
      <c r="L218" s="292"/>
      <c r="M218" s="292"/>
      <c r="P218" s="293"/>
      <c r="S218" s="292"/>
      <c r="T218" s="317"/>
      <c r="U218" s="317"/>
      <c r="V218" s="291"/>
    </row>
    <row r="219" spans="7:22" ht="14.25" customHeight="1">
      <c r="G219" s="289"/>
      <c r="H219" s="290"/>
      <c r="L219" s="292"/>
      <c r="M219" s="292"/>
      <c r="P219" s="293"/>
      <c r="S219" s="292"/>
      <c r="T219" s="317"/>
      <c r="U219" s="317"/>
      <c r="V219" s="291"/>
    </row>
    <row r="220" spans="7:22" ht="14.25" customHeight="1">
      <c r="G220" s="289"/>
      <c r="H220" s="290"/>
      <c r="L220" s="292"/>
      <c r="M220" s="292"/>
      <c r="P220" s="293"/>
      <c r="S220" s="292"/>
      <c r="T220" s="317"/>
      <c r="U220" s="317"/>
      <c r="V220" s="291"/>
    </row>
    <row r="221" spans="7:22" ht="14.25" customHeight="1">
      <c r="G221" s="289"/>
      <c r="H221" s="290"/>
      <c r="L221" s="292"/>
      <c r="M221" s="292"/>
      <c r="P221" s="293"/>
      <c r="S221" s="292"/>
      <c r="T221" s="317"/>
      <c r="U221" s="317"/>
      <c r="V221" s="291"/>
    </row>
    <row r="222" spans="7:22" ht="14.25" customHeight="1">
      <c r="G222" s="289"/>
      <c r="H222" s="290"/>
      <c r="L222" s="292"/>
      <c r="M222" s="292"/>
      <c r="P222" s="293"/>
      <c r="S222" s="292"/>
      <c r="T222" s="317"/>
      <c r="U222" s="317"/>
      <c r="V222" s="291"/>
    </row>
    <row r="223" spans="7:22" ht="14.25" customHeight="1">
      <c r="G223" s="289"/>
      <c r="H223" s="290"/>
      <c r="L223" s="292"/>
      <c r="M223" s="292"/>
      <c r="P223" s="293"/>
      <c r="S223" s="292"/>
      <c r="T223" s="317"/>
      <c r="U223" s="317"/>
      <c r="V223" s="291"/>
    </row>
    <row r="224" spans="7:22" ht="14.25" customHeight="1">
      <c r="G224" s="289"/>
      <c r="H224" s="290"/>
      <c r="L224" s="292"/>
      <c r="M224" s="292"/>
      <c r="P224" s="293"/>
      <c r="S224" s="292"/>
      <c r="T224" s="317"/>
      <c r="U224" s="317"/>
      <c r="V224" s="291"/>
    </row>
    <row r="225" spans="7:22" ht="14.25" customHeight="1">
      <c r="G225" s="289"/>
      <c r="H225" s="290"/>
      <c r="L225" s="292"/>
      <c r="M225" s="292"/>
      <c r="P225" s="293"/>
      <c r="S225" s="292"/>
      <c r="T225" s="317"/>
      <c r="U225" s="317"/>
      <c r="V225" s="291"/>
    </row>
    <row r="226" spans="7:22" ht="14.25" customHeight="1">
      <c r="G226" s="289"/>
      <c r="H226" s="290"/>
      <c r="L226" s="292"/>
      <c r="M226" s="292"/>
      <c r="P226" s="293"/>
      <c r="S226" s="292"/>
      <c r="T226" s="317"/>
      <c r="U226" s="317"/>
      <c r="V226" s="291"/>
    </row>
    <row r="227" spans="7:22" ht="14.25" customHeight="1">
      <c r="G227" s="289"/>
      <c r="H227" s="290"/>
      <c r="L227" s="292"/>
      <c r="M227" s="292"/>
      <c r="P227" s="293"/>
      <c r="S227" s="292"/>
      <c r="T227" s="317"/>
      <c r="U227" s="317"/>
      <c r="V227" s="291"/>
    </row>
    <row r="228" spans="7:22" ht="14.25" customHeight="1">
      <c r="G228" s="289"/>
      <c r="H228" s="290"/>
      <c r="L228" s="292"/>
      <c r="M228" s="292"/>
      <c r="P228" s="293"/>
      <c r="S228" s="292"/>
      <c r="T228" s="317"/>
      <c r="U228" s="317"/>
      <c r="V228" s="291"/>
    </row>
    <row r="229" spans="7:22" ht="14.25" customHeight="1">
      <c r="G229" s="289"/>
      <c r="H229" s="290"/>
      <c r="L229" s="292"/>
      <c r="M229" s="292"/>
      <c r="P229" s="293"/>
      <c r="S229" s="292"/>
      <c r="T229" s="317"/>
      <c r="U229" s="317"/>
      <c r="V229" s="291"/>
    </row>
    <row r="230" spans="7:22" ht="14.25" customHeight="1">
      <c r="G230" s="289"/>
      <c r="H230" s="290"/>
      <c r="L230" s="292"/>
      <c r="M230" s="292"/>
      <c r="P230" s="293"/>
      <c r="S230" s="292"/>
      <c r="T230" s="317"/>
      <c r="U230" s="317"/>
      <c r="V230" s="291"/>
    </row>
    <row r="231" spans="7:22" ht="14.25" customHeight="1">
      <c r="G231" s="289"/>
      <c r="H231" s="290"/>
      <c r="L231" s="292"/>
      <c r="M231" s="292"/>
      <c r="P231" s="293"/>
      <c r="S231" s="292"/>
      <c r="T231" s="317"/>
      <c r="U231" s="317"/>
      <c r="V231" s="291"/>
    </row>
    <row r="232" spans="7:22" ht="14.25" customHeight="1">
      <c r="G232" s="289"/>
      <c r="H232" s="290"/>
      <c r="L232" s="292"/>
      <c r="M232" s="292"/>
      <c r="P232" s="293"/>
      <c r="S232" s="292"/>
      <c r="T232" s="317"/>
      <c r="U232" s="317"/>
      <c r="V232" s="291"/>
    </row>
    <row r="233" spans="7:22" ht="14.25" customHeight="1">
      <c r="G233" s="289"/>
      <c r="H233" s="290"/>
      <c r="L233" s="292"/>
      <c r="M233" s="292"/>
      <c r="P233" s="293"/>
      <c r="S233" s="292"/>
      <c r="T233" s="317"/>
      <c r="U233" s="317"/>
      <c r="V233" s="291"/>
    </row>
    <row r="234" spans="7:22" ht="14.25" customHeight="1">
      <c r="G234" s="289"/>
      <c r="H234" s="290"/>
      <c r="L234" s="292"/>
      <c r="M234" s="292"/>
      <c r="P234" s="293"/>
      <c r="S234" s="292"/>
      <c r="T234" s="317"/>
      <c r="U234" s="317"/>
      <c r="V234" s="291"/>
    </row>
    <row r="235" spans="7:22" ht="14.25" customHeight="1">
      <c r="G235" s="289"/>
      <c r="H235" s="290"/>
      <c r="L235" s="292"/>
      <c r="M235" s="292"/>
      <c r="P235" s="293"/>
      <c r="S235" s="292"/>
      <c r="T235" s="317"/>
      <c r="U235" s="317"/>
      <c r="V235" s="291"/>
    </row>
    <row r="236" spans="7:22" ht="14.25" customHeight="1">
      <c r="G236" s="289"/>
      <c r="H236" s="290"/>
      <c r="L236" s="292"/>
      <c r="M236" s="292"/>
      <c r="P236" s="293"/>
      <c r="S236" s="292"/>
      <c r="T236" s="317"/>
      <c r="U236" s="317"/>
      <c r="V236" s="291"/>
    </row>
    <row r="237" spans="7:22" ht="14.25" customHeight="1">
      <c r="G237" s="289"/>
      <c r="H237" s="290"/>
      <c r="L237" s="292"/>
      <c r="M237" s="292"/>
      <c r="P237" s="293"/>
      <c r="S237" s="292"/>
      <c r="T237" s="317"/>
      <c r="U237" s="317"/>
      <c r="V237" s="291"/>
    </row>
    <row r="238" spans="7:22" ht="14.25" customHeight="1">
      <c r="G238" s="289"/>
      <c r="H238" s="290"/>
      <c r="L238" s="292"/>
      <c r="M238" s="292"/>
      <c r="P238" s="293"/>
      <c r="S238" s="292"/>
      <c r="T238" s="317"/>
      <c r="U238" s="317"/>
      <c r="V238" s="291"/>
    </row>
    <row r="239" spans="7:22" ht="14.25" customHeight="1">
      <c r="G239" s="289"/>
      <c r="H239" s="290"/>
      <c r="L239" s="292"/>
      <c r="M239" s="292"/>
      <c r="P239" s="293"/>
      <c r="S239" s="292"/>
      <c r="T239" s="317"/>
      <c r="U239" s="317"/>
      <c r="V239" s="291"/>
    </row>
    <row r="240" spans="7:22" ht="14.25" customHeight="1">
      <c r="G240" s="289"/>
      <c r="H240" s="290"/>
      <c r="L240" s="292"/>
      <c r="M240" s="292"/>
      <c r="P240" s="293"/>
      <c r="S240" s="292"/>
      <c r="T240" s="317"/>
      <c r="U240" s="317"/>
      <c r="V240" s="291"/>
    </row>
    <row r="241" spans="7:22" ht="14.25" customHeight="1">
      <c r="G241" s="289"/>
      <c r="H241" s="290"/>
      <c r="L241" s="292"/>
      <c r="M241" s="292"/>
      <c r="P241" s="293"/>
      <c r="S241" s="292"/>
      <c r="T241" s="317"/>
      <c r="U241" s="317"/>
      <c r="V241" s="291"/>
    </row>
    <row r="242" spans="7:22" ht="14.25" customHeight="1">
      <c r="G242" s="289"/>
      <c r="H242" s="290"/>
      <c r="L242" s="292"/>
      <c r="M242" s="292"/>
      <c r="P242" s="293"/>
      <c r="S242" s="292"/>
      <c r="T242" s="317"/>
      <c r="U242" s="317"/>
      <c r="V242" s="291"/>
    </row>
    <row r="243" spans="7:22" ht="14.25" customHeight="1">
      <c r="G243" s="289"/>
      <c r="H243" s="290"/>
      <c r="L243" s="292"/>
      <c r="M243" s="292"/>
      <c r="P243" s="293"/>
      <c r="S243" s="292"/>
      <c r="T243" s="317"/>
      <c r="U243" s="317"/>
      <c r="V243" s="291"/>
    </row>
    <row r="244" spans="7:22" ht="14.25" customHeight="1">
      <c r="G244" s="289"/>
      <c r="H244" s="290"/>
      <c r="L244" s="292"/>
      <c r="M244" s="292"/>
      <c r="P244" s="293"/>
      <c r="S244" s="292"/>
      <c r="T244" s="317"/>
      <c r="U244" s="317"/>
      <c r="V244" s="291"/>
    </row>
    <row r="245" spans="7:22" ht="14.25" customHeight="1">
      <c r="G245" s="289"/>
      <c r="H245" s="290"/>
      <c r="L245" s="292"/>
      <c r="M245" s="292"/>
      <c r="P245" s="293"/>
      <c r="S245" s="292"/>
      <c r="T245" s="317"/>
      <c r="U245" s="317"/>
      <c r="V245" s="291"/>
    </row>
    <row r="246" spans="7:22" ht="14.25" customHeight="1">
      <c r="G246" s="289"/>
      <c r="H246" s="290"/>
      <c r="L246" s="292"/>
      <c r="M246" s="292"/>
      <c r="P246" s="293"/>
      <c r="S246" s="292"/>
      <c r="T246" s="317"/>
      <c r="U246" s="317"/>
      <c r="V246" s="291"/>
    </row>
    <row r="247" spans="7:22" ht="14.25" customHeight="1">
      <c r="G247" s="289"/>
      <c r="H247" s="290"/>
      <c r="L247" s="292"/>
      <c r="M247" s="292"/>
      <c r="P247" s="293"/>
      <c r="S247" s="292"/>
      <c r="T247" s="317"/>
      <c r="U247" s="317"/>
      <c r="V247" s="291"/>
    </row>
    <row r="248" spans="7:22" ht="14.25" customHeight="1">
      <c r="G248" s="289"/>
      <c r="H248" s="290"/>
      <c r="L248" s="292"/>
      <c r="M248" s="292"/>
      <c r="P248" s="293"/>
      <c r="S248" s="292"/>
      <c r="T248" s="317"/>
      <c r="U248" s="317"/>
      <c r="V248" s="291"/>
    </row>
    <row r="249" spans="7:22" ht="14.25" customHeight="1">
      <c r="G249" s="289"/>
      <c r="H249" s="290"/>
      <c r="L249" s="292"/>
      <c r="M249" s="292"/>
      <c r="P249" s="293"/>
      <c r="S249" s="292"/>
      <c r="T249" s="317"/>
      <c r="U249" s="317"/>
      <c r="V249" s="291"/>
    </row>
    <row r="250" spans="7:22" ht="14.25" customHeight="1">
      <c r="G250" s="289"/>
      <c r="H250" s="290"/>
      <c r="L250" s="292"/>
      <c r="M250" s="292"/>
      <c r="P250" s="293"/>
      <c r="S250" s="292"/>
      <c r="T250" s="317"/>
      <c r="U250" s="317"/>
      <c r="V250" s="291"/>
    </row>
    <row r="251" spans="7:22" ht="14.25" customHeight="1">
      <c r="G251" s="289"/>
      <c r="H251" s="290"/>
      <c r="L251" s="292"/>
      <c r="M251" s="292"/>
      <c r="P251" s="293"/>
      <c r="S251" s="292"/>
      <c r="T251" s="317"/>
      <c r="U251" s="317"/>
      <c r="V251" s="291"/>
    </row>
    <row r="252" spans="7:22" ht="14.25" customHeight="1">
      <c r="G252" s="289"/>
      <c r="H252" s="290"/>
      <c r="L252" s="292"/>
      <c r="M252" s="292"/>
      <c r="P252" s="293"/>
      <c r="S252" s="292"/>
      <c r="T252" s="317"/>
      <c r="U252" s="317"/>
      <c r="V252" s="291"/>
    </row>
    <row r="253" spans="7:22" ht="14.25" customHeight="1">
      <c r="G253" s="289"/>
      <c r="H253" s="290"/>
      <c r="L253" s="292"/>
      <c r="M253" s="292"/>
      <c r="P253" s="293"/>
      <c r="S253" s="292"/>
      <c r="T253" s="317"/>
      <c r="U253" s="317"/>
      <c r="V253" s="291"/>
    </row>
    <row r="254" spans="7:22" ht="14.25" customHeight="1">
      <c r="G254" s="289"/>
      <c r="H254" s="290"/>
      <c r="L254" s="292"/>
      <c r="M254" s="292"/>
      <c r="P254" s="293"/>
      <c r="S254" s="292"/>
      <c r="T254" s="317"/>
      <c r="U254" s="317"/>
      <c r="V254" s="291"/>
    </row>
    <row r="255" spans="7:22" ht="14.25" customHeight="1">
      <c r="G255" s="289"/>
      <c r="H255" s="290"/>
      <c r="L255" s="292"/>
      <c r="M255" s="292"/>
      <c r="P255" s="293"/>
      <c r="S255" s="292"/>
      <c r="T255" s="317"/>
      <c r="U255" s="317"/>
      <c r="V255" s="291"/>
    </row>
    <row r="256" spans="7:22" ht="14.25" customHeight="1">
      <c r="G256" s="289"/>
      <c r="H256" s="290"/>
      <c r="L256" s="292"/>
      <c r="M256" s="292"/>
      <c r="P256" s="293"/>
      <c r="S256" s="292"/>
      <c r="T256" s="317"/>
      <c r="U256" s="317"/>
      <c r="V256" s="291"/>
    </row>
    <row r="257" spans="7:22" ht="14.25" customHeight="1">
      <c r="G257" s="289"/>
      <c r="H257" s="290"/>
      <c r="L257" s="292"/>
      <c r="M257" s="292"/>
      <c r="P257" s="293"/>
      <c r="S257" s="292"/>
      <c r="T257" s="317"/>
      <c r="U257" s="317"/>
      <c r="V257" s="291"/>
    </row>
    <row r="258" spans="7:22" ht="14.25" customHeight="1">
      <c r="G258" s="289"/>
      <c r="H258" s="290"/>
      <c r="L258" s="292"/>
      <c r="M258" s="292"/>
      <c r="P258" s="293"/>
      <c r="S258" s="292"/>
      <c r="T258" s="317"/>
      <c r="U258" s="317"/>
      <c r="V258" s="291"/>
    </row>
    <row r="259" spans="7:22" ht="14.25" customHeight="1">
      <c r="G259" s="289"/>
      <c r="H259" s="290"/>
      <c r="L259" s="292"/>
      <c r="M259" s="292"/>
      <c r="P259" s="293"/>
      <c r="S259" s="292"/>
      <c r="T259" s="317"/>
      <c r="U259" s="317"/>
      <c r="V259" s="291"/>
    </row>
    <row r="260" spans="7:22" ht="14.25" customHeight="1">
      <c r="G260" s="289"/>
      <c r="H260" s="290"/>
      <c r="L260" s="292"/>
      <c r="M260" s="292"/>
      <c r="P260" s="293"/>
      <c r="S260" s="292"/>
      <c r="T260" s="317"/>
      <c r="U260" s="317"/>
      <c r="V260" s="291"/>
    </row>
    <row r="261" spans="7:22" ht="14.25" customHeight="1">
      <c r="G261" s="289"/>
      <c r="H261" s="290"/>
      <c r="L261" s="292"/>
      <c r="M261" s="292"/>
      <c r="P261" s="293"/>
      <c r="S261" s="292"/>
      <c r="T261" s="317"/>
      <c r="U261" s="317"/>
      <c r="V261" s="291"/>
    </row>
    <row r="262" spans="7:22" ht="14.25" customHeight="1">
      <c r="G262" s="289"/>
      <c r="H262" s="290"/>
      <c r="L262" s="292"/>
      <c r="M262" s="292"/>
      <c r="P262" s="293"/>
      <c r="S262" s="292"/>
      <c r="T262" s="317"/>
      <c r="U262" s="317"/>
      <c r="V262" s="291"/>
    </row>
    <row r="263" spans="7:22" ht="14.25" customHeight="1">
      <c r="G263" s="289"/>
      <c r="H263" s="290"/>
      <c r="L263" s="292"/>
      <c r="M263" s="292"/>
      <c r="P263" s="293"/>
      <c r="S263" s="292"/>
      <c r="T263" s="317"/>
      <c r="U263" s="317"/>
      <c r="V263" s="291"/>
    </row>
    <row r="264" spans="7:22" ht="14.25" customHeight="1">
      <c r="G264" s="289"/>
      <c r="H264" s="290"/>
      <c r="L264" s="292"/>
      <c r="M264" s="292"/>
      <c r="P264" s="293"/>
      <c r="S264" s="292"/>
      <c r="T264" s="317"/>
      <c r="U264" s="317"/>
      <c r="V264" s="291"/>
    </row>
    <row r="265" spans="7:22" ht="14.25" customHeight="1">
      <c r="G265" s="289"/>
      <c r="H265" s="290"/>
      <c r="L265" s="292"/>
      <c r="M265" s="292"/>
      <c r="P265" s="293"/>
      <c r="S265" s="292"/>
      <c r="T265" s="317"/>
      <c r="U265" s="317"/>
      <c r="V265" s="291"/>
    </row>
    <row r="266" spans="7:22" ht="14.25" customHeight="1">
      <c r="G266" s="289"/>
      <c r="H266" s="290"/>
      <c r="L266" s="292"/>
      <c r="M266" s="292"/>
      <c r="P266" s="293"/>
      <c r="S266" s="292"/>
      <c r="T266" s="317"/>
      <c r="U266" s="317"/>
      <c r="V266" s="291"/>
    </row>
    <row r="267" spans="7:22" ht="14.25" customHeight="1">
      <c r="G267" s="289"/>
      <c r="H267" s="290"/>
      <c r="L267" s="292"/>
      <c r="M267" s="292"/>
      <c r="P267" s="293"/>
      <c r="S267" s="292"/>
      <c r="T267" s="317"/>
      <c r="U267" s="317"/>
      <c r="V267" s="291"/>
    </row>
    <row r="268" spans="7:22" ht="14.25" customHeight="1">
      <c r="G268" s="289"/>
      <c r="H268" s="290"/>
      <c r="L268" s="292"/>
      <c r="M268" s="292"/>
      <c r="P268" s="293"/>
      <c r="S268" s="292"/>
      <c r="T268" s="317"/>
      <c r="U268" s="317"/>
      <c r="V268" s="291"/>
    </row>
    <row r="269" spans="7:22" ht="14.25" customHeight="1">
      <c r="G269" s="289"/>
      <c r="H269" s="290"/>
      <c r="L269" s="292"/>
      <c r="M269" s="292"/>
      <c r="P269" s="293"/>
      <c r="S269" s="292"/>
      <c r="T269" s="317"/>
      <c r="U269" s="317"/>
      <c r="V269" s="291"/>
    </row>
    <row r="270" spans="7:22" ht="14.25" customHeight="1">
      <c r="G270" s="289"/>
      <c r="H270" s="290"/>
      <c r="L270" s="292"/>
      <c r="M270" s="292"/>
      <c r="P270" s="293"/>
      <c r="S270" s="292"/>
      <c r="T270" s="317"/>
      <c r="U270" s="317"/>
      <c r="V270" s="291"/>
    </row>
    <row r="271" spans="7:22" ht="14.25" customHeight="1">
      <c r="G271" s="289"/>
      <c r="H271" s="290"/>
      <c r="L271" s="292"/>
      <c r="M271" s="292"/>
      <c r="P271" s="293"/>
      <c r="S271" s="292"/>
      <c r="T271" s="317"/>
      <c r="U271" s="317"/>
      <c r="V271" s="291"/>
    </row>
    <row r="272" spans="7:22" ht="14.25" customHeight="1">
      <c r="G272" s="289"/>
      <c r="H272" s="290"/>
      <c r="L272" s="292"/>
      <c r="M272" s="292"/>
      <c r="P272" s="293"/>
      <c r="S272" s="292"/>
      <c r="T272" s="317"/>
      <c r="U272" s="317"/>
      <c r="V272" s="291"/>
    </row>
    <row r="273" spans="7:22" ht="14.25" customHeight="1">
      <c r="G273" s="289"/>
      <c r="H273" s="290"/>
      <c r="L273" s="292"/>
      <c r="M273" s="292"/>
      <c r="P273" s="293"/>
      <c r="S273" s="292"/>
      <c r="T273" s="317"/>
      <c r="U273" s="317"/>
      <c r="V273" s="291"/>
    </row>
    <row r="274" spans="7:22" ht="14.25" customHeight="1">
      <c r="G274" s="289"/>
      <c r="H274" s="290"/>
      <c r="L274" s="292"/>
      <c r="M274" s="292"/>
      <c r="P274" s="293"/>
      <c r="S274" s="292"/>
      <c r="T274" s="317"/>
      <c r="U274" s="317"/>
      <c r="V274" s="291"/>
    </row>
    <row r="275" spans="7:22" ht="14.25" customHeight="1">
      <c r="G275" s="289"/>
      <c r="H275" s="290"/>
      <c r="L275" s="292"/>
      <c r="M275" s="292"/>
      <c r="P275" s="293"/>
      <c r="S275" s="292"/>
      <c r="T275" s="317"/>
      <c r="U275" s="317"/>
      <c r="V275" s="291"/>
    </row>
    <row r="276" spans="7:22" ht="14.25" customHeight="1">
      <c r="G276" s="289"/>
      <c r="H276" s="290"/>
      <c r="L276" s="292"/>
      <c r="M276" s="292"/>
      <c r="P276" s="293"/>
      <c r="S276" s="292"/>
      <c r="T276" s="317"/>
      <c r="U276" s="317"/>
      <c r="V276" s="291"/>
    </row>
    <row r="277" spans="7:22" ht="14.25" customHeight="1">
      <c r="G277" s="289"/>
      <c r="H277" s="290"/>
      <c r="L277" s="292"/>
      <c r="M277" s="292"/>
      <c r="P277" s="293"/>
      <c r="S277" s="292"/>
      <c r="T277" s="317"/>
      <c r="U277" s="317"/>
      <c r="V277" s="291"/>
    </row>
    <row r="278" spans="7:22" ht="14.25" customHeight="1">
      <c r="G278" s="289"/>
      <c r="H278" s="290"/>
      <c r="L278" s="292"/>
      <c r="M278" s="292"/>
      <c r="P278" s="293"/>
      <c r="S278" s="292"/>
      <c r="T278" s="317"/>
      <c r="U278" s="317"/>
      <c r="V278" s="291"/>
    </row>
    <row r="279" spans="7:22" ht="14.25" customHeight="1">
      <c r="G279" s="289"/>
      <c r="H279" s="290"/>
      <c r="L279" s="292"/>
      <c r="M279" s="292"/>
      <c r="P279" s="293"/>
      <c r="S279" s="292"/>
      <c r="T279" s="317"/>
      <c r="U279" s="317"/>
      <c r="V279" s="291"/>
    </row>
    <row r="280" spans="7:22" ht="14.25" customHeight="1">
      <c r="G280" s="289"/>
      <c r="H280" s="290"/>
      <c r="L280" s="292"/>
      <c r="M280" s="292"/>
      <c r="P280" s="293"/>
      <c r="S280" s="292"/>
      <c r="T280" s="317"/>
      <c r="U280" s="317"/>
      <c r="V280" s="291"/>
    </row>
    <row r="281" spans="7:22" ht="14.25" customHeight="1">
      <c r="G281" s="289"/>
      <c r="H281" s="290"/>
      <c r="L281" s="292"/>
      <c r="M281" s="292"/>
      <c r="P281" s="293"/>
      <c r="S281" s="292"/>
      <c r="T281" s="317"/>
      <c r="U281" s="317"/>
      <c r="V281" s="291"/>
    </row>
    <row r="282" spans="7:22" ht="14.25" customHeight="1">
      <c r="G282" s="289"/>
      <c r="H282" s="290"/>
      <c r="L282" s="292"/>
      <c r="M282" s="292"/>
      <c r="P282" s="293"/>
      <c r="S282" s="292"/>
      <c r="T282" s="317"/>
      <c r="U282" s="317"/>
      <c r="V282" s="291"/>
    </row>
    <row r="283" spans="7:22" ht="14.25" customHeight="1">
      <c r="G283" s="289"/>
      <c r="H283" s="290"/>
      <c r="L283" s="292"/>
      <c r="M283" s="292"/>
      <c r="P283" s="293"/>
      <c r="S283" s="292"/>
      <c r="T283" s="317"/>
      <c r="U283" s="317"/>
      <c r="V283" s="291"/>
    </row>
    <row r="284" spans="7:22" ht="14.25" customHeight="1">
      <c r="G284" s="289"/>
      <c r="H284" s="290"/>
      <c r="L284" s="292"/>
      <c r="M284" s="292"/>
      <c r="P284" s="293"/>
      <c r="S284" s="292"/>
      <c r="T284" s="317"/>
      <c r="U284" s="317"/>
      <c r="V284" s="291"/>
    </row>
    <row r="285" spans="7:22" ht="14.25" customHeight="1">
      <c r="G285" s="289"/>
      <c r="H285" s="290"/>
      <c r="L285" s="292"/>
      <c r="M285" s="292"/>
      <c r="P285" s="293"/>
      <c r="S285" s="292"/>
      <c r="T285" s="317"/>
      <c r="U285" s="317"/>
      <c r="V285" s="291"/>
    </row>
    <row r="286" spans="7:22" ht="14.25" customHeight="1">
      <c r="G286" s="289"/>
      <c r="H286" s="290"/>
      <c r="L286" s="292"/>
      <c r="M286" s="292"/>
      <c r="P286" s="293"/>
      <c r="S286" s="292"/>
      <c r="T286" s="317"/>
      <c r="U286" s="317"/>
      <c r="V286" s="291"/>
    </row>
    <row r="287" spans="7:22" ht="14.25" customHeight="1">
      <c r="G287" s="289"/>
      <c r="H287" s="290"/>
      <c r="L287" s="292"/>
      <c r="M287" s="292"/>
      <c r="P287" s="293"/>
      <c r="S287" s="292"/>
      <c r="T287" s="317"/>
      <c r="U287" s="317"/>
      <c r="V287" s="291"/>
    </row>
    <row r="288" spans="7:22" ht="14.25" customHeight="1">
      <c r="G288" s="289"/>
      <c r="H288" s="290"/>
      <c r="L288" s="292"/>
      <c r="M288" s="292"/>
      <c r="P288" s="293"/>
      <c r="S288" s="292"/>
      <c r="T288" s="317"/>
      <c r="U288" s="317"/>
      <c r="V288" s="291"/>
    </row>
    <row r="289" spans="7:22" ht="14.25" customHeight="1">
      <c r="G289" s="289"/>
      <c r="H289" s="290"/>
      <c r="L289" s="292"/>
      <c r="M289" s="292"/>
      <c r="P289" s="293"/>
      <c r="S289" s="292"/>
      <c r="T289" s="317"/>
      <c r="U289" s="317"/>
      <c r="V289" s="291"/>
    </row>
    <row r="290" spans="7:22" ht="14.25" customHeight="1">
      <c r="G290" s="289"/>
      <c r="H290" s="290"/>
      <c r="L290" s="292"/>
      <c r="M290" s="292"/>
      <c r="P290" s="293"/>
      <c r="S290" s="292"/>
      <c r="T290" s="317"/>
      <c r="U290" s="317"/>
      <c r="V290" s="291"/>
    </row>
    <row r="291" spans="7:22" ht="14.25" customHeight="1">
      <c r="G291" s="289"/>
      <c r="H291" s="290"/>
      <c r="L291" s="292"/>
      <c r="M291" s="292"/>
      <c r="P291" s="293"/>
      <c r="S291" s="292"/>
      <c r="T291" s="317"/>
      <c r="U291" s="317"/>
      <c r="V291" s="291"/>
    </row>
    <row r="292" spans="7:22" ht="14.25" customHeight="1">
      <c r="G292" s="289"/>
      <c r="H292" s="290"/>
      <c r="L292" s="292"/>
      <c r="M292" s="292"/>
      <c r="P292" s="293"/>
      <c r="S292" s="292"/>
      <c r="T292" s="317"/>
      <c r="U292" s="317"/>
      <c r="V292" s="291"/>
    </row>
    <row r="293" spans="7:22" ht="14.25" customHeight="1">
      <c r="G293" s="289"/>
      <c r="H293" s="290"/>
      <c r="L293" s="292"/>
      <c r="M293" s="292"/>
      <c r="P293" s="293"/>
      <c r="S293" s="292"/>
      <c r="T293" s="317"/>
      <c r="U293" s="317"/>
      <c r="V293" s="291"/>
    </row>
    <row r="294" spans="7:22" ht="14.25" customHeight="1">
      <c r="G294" s="289"/>
      <c r="H294" s="290"/>
      <c r="L294" s="292"/>
      <c r="M294" s="292"/>
      <c r="P294" s="293"/>
      <c r="S294" s="292"/>
      <c r="T294" s="317"/>
      <c r="U294" s="317"/>
      <c r="V294" s="291"/>
    </row>
    <row r="295" spans="7:22" ht="14.25" customHeight="1">
      <c r="G295" s="289"/>
      <c r="H295" s="290"/>
      <c r="L295" s="292"/>
      <c r="M295" s="292"/>
      <c r="P295" s="293"/>
      <c r="S295" s="292"/>
      <c r="T295" s="317"/>
      <c r="U295" s="317"/>
      <c r="V295" s="291"/>
    </row>
    <row r="296" spans="7:22" ht="14.25" customHeight="1">
      <c r="G296" s="289"/>
      <c r="H296" s="290"/>
      <c r="L296" s="292"/>
      <c r="M296" s="292"/>
      <c r="P296" s="293"/>
      <c r="S296" s="292"/>
      <c r="T296" s="317"/>
      <c r="U296" s="317"/>
      <c r="V296" s="291"/>
    </row>
    <row r="297" spans="7:22" ht="14.25" customHeight="1">
      <c r="G297" s="289"/>
      <c r="H297" s="290"/>
      <c r="L297" s="292"/>
      <c r="M297" s="292"/>
      <c r="P297" s="293"/>
      <c r="S297" s="292"/>
      <c r="T297" s="317"/>
      <c r="U297" s="317"/>
      <c r="V297" s="291"/>
    </row>
    <row r="298" spans="7:22" ht="14.25" customHeight="1">
      <c r="G298" s="289"/>
      <c r="H298" s="290"/>
      <c r="L298" s="292"/>
      <c r="M298" s="292"/>
      <c r="P298" s="293"/>
      <c r="S298" s="292"/>
      <c r="T298" s="317"/>
      <c r="U298" s="317"/>
      <c r="V298" s="291"/>
    </row>
    <row r="299" spans="7:22" ht="14.25" customHeight="1">
      <c r="G299" s="289"/>
      <c r="H299" s="290"/>
      <c r="L299" s="292"/>
      <c r="M299" s="292"/>
      <c r="P299" s="293"/>
      <c r="S299" s="292"/>
      <c r="T299" s="317"/>
      <c r="U299" s="317"/>
      <c r="V299" s="291"/>
    </row>
    <row r="300" spans="7:22" ht="14.25" customHeight="1">
      <c r="G300" s="289"/>
      <c r="H300" s="290"/>
      <c r="L300" s="292"/>
      <c r="M300" s="292"/>
      <c r="P300" s="293"/>
      <c r="S300" s="292"/>
      <c r="T300" s="317"/>
      <c r="U300" s="317"/>
      <c r="V300" s="291"/>
    </row>
    <row r="301" spans="7:22" ht="14.25" customHeight="1">
      <c r="G301" s="289"/>
      <c r="H301" s="290"/>
      <c r="L301" s="292"/>
      <c r="M301" s="292"/>
      <c r="P301" s="293"/>
      <c r="S301" s="292"/>
      <c r="T301" s="317"/>
      <c r="U301" s="317"/>
      <c r="V301" s="291"/>
    </row>
    <row r="302" spans="7:22" ht="14.25" customHeight="1">
      <c r="G302" s="289"/>
      <c r="H302" s="290"/>
      <c r="L302" s="292"/>
      <c r="M302" s="292"/>
      <c r="P302" s="293"/>
      <c r="S302" s="292"/>
      <c r="T302" s="317"/>
      <c r="U302" s="317"/>
      <c r="V302" s="291"/>
    </row>
    <row r="303" spans="7:22" ht="14.25" customHeight="1">
      <c r="G303" s="289"/>
      <c r="H303" s="290"/>
      <c r="L303" s="292"/>
      <c r="M303" s="292"/>
      <c r="P303" s="293"/>
      <c r="S303" s="292"/>
      <c r="T303" s="317"/>
      <c r="U303" s="317"/>
      <c r="V303" s="291"/>
    </row>
    <row r="304" spans="7:22" ht="14.25" customHeight="1">
      <c r="G304" s="289"/>
      <c r="H304" s="290"/>
      <c r="L304" s="292"/>
      <c r="M304" s="292"/>
      <c r="P304" s="293"/>
      <c r="S304" s="292"/>
      <c r="T304" s="317"/>
      <c r="U304" s="317"/>
      <c r="V304" s="291"/>
    </row>
    <row r="305" spans="7:22" ht="14.25" customHeight="1">
      <c r="G305" s="289"/>
      <c r="H305" s="290"/>
      <c r="L305" s="292"/>
      <c r="M305" s="292"/>
      <c r="P305" s="293"/>
      <c r="S305" s="292"/>
      <c r="T305" s="317"/>
      <c r="U305" s="317"/>
      <c r="V305" s="291"/>
    </row>
    <row r="306" spans="7:22" ht="14.25" customHeight="1">
      <c r="G306" s="289"/>
      <c r="H306" s="290"/>
      <c r="L306" s="292"/>
      <c r="M306" s="292"/>
      <c r="P306" s="293"/>
      <c r="S306" s="292"/>
      <c r="T306" s="317"/>
      <c r="U306" s="317"/>
      <c r="V306" s="291"/>
    </row>
    <row r="307" spans="7:22" ht="14.25" customHeight="1">
      <c r="G307" s="289"/>
      <c r="H307" s="290"/>
      <c r="L307" s="292"/>
      <c r="M307" s="292"/>
      <c r="P307" s="293"/>
      <c r="S307" s="292"/>
      <c r="T307" s="317"/>
      <c r="U307" s="317"/>
      <c r="V307" s="291"/>
    </row>
    <row r="308" spans="7:22" ht="14.25" customHeight="1">
      <c r="G308" s="289"/>
      <c r="H308" s="290"/>
      <c r="L308" s="292"/>
      <c r="M308" s="292"/>
      <c r="P308" s="293"/>
      <c r="S308" s="292"/>
      <c r="T308" s="317"/>
      <c r="U308" s="317"/>
      <c r="V308" s="291"/>
    </row>
    <row r="309" spans="7:22" ht="14.25" customHeight="1">
      <c r="G309" s="289"/>
      <c r="H309" s="290"/>
      <c r="L309" s="292"/>
      <c r="M309" s="292"/>
      <c r="P309" s="293"/>
      <c r="S309" s="292"/>
      <c r="T309" s="317"/>
      <c r="U309" s="317"/>
      <c r="V309" s="291"/>
    </row>
    <row r="310" spans="7:22" ht="14.25" customHeight="1">
      <c r="G310" s="289"/>
      <c r="H310" s="290"/>
      <c r="L310" s="292"/>
      <c r="M310" s="292"/>
      <c r="P310" s="293"/>
      <c r="S310" s="292"/>
      <c r="T310" s="317"/>
      <c r="U310" s="317"/>
      <c r="V310" s="291"/>
    </row>
    <row r="311" spans="7:22" ht="14.25" customHeight="1">
      <c r="G311" s="289"/>
      <c r="H311" s="290"/>
      <c r="L311" s="292"/>
      <c r="M311" s="292"/>
      <c r="P311" s="293"/>
      <c r="S311" s="292"/>
      <c r="T311" s="317"/>
      <c r="U311" s="317"/>
      <c r="V311" s="291"/>
    </row>
    <row r="312" spans="7:22" ht="14.25" customHeight="1">
      <c r="G312" s="289"/>
      <c r="H312" s="290"/>
      <c r="L312" s="292"/>
      <c r="M312" s="292"/>
      <c r="P312" s="293"/>
      <c r="S312" s="292"/>
      <c r="T312" s="317"/>
      <c r="U312" s="317"/>
      <c r="V312" s="291"/>
    </row>
    <row r="313" spans="7:22" ht="14.25" customHeight="1">
      <c r="G313" s="289"/>
      <c r="H313" s="290"/>
      <c r="L313" s="292"/>
      <c r="M313" s="292"/>
      <c r="P313" s="293"/>
      <c r="S313" s="292"/>
      <c r="T313" s="317"/>
      <c r="U313" s="317"/>
      <c r="V313" s="291"/>
    </row>
    <row r="314" spans="7:22" ht="14.25" customHeight="1">
      <c r="G314" s="289"/>
      <c r="H314" s="290"/>
      <c r="L314" s="292"/>
      <c r="M314" s="292"/>
      <c r="P314" s="293"/>
      <c r="S314" s="292"/>
      <c r="T314" s="317"/>
      <c r="U314" s="317"/>
      <c r="V314" s="291"/>
    </row>
    <row r="315" spans="7:22" ht="14.25" customHeight="1">
      <c r="G315" s="289"/>
      <c r="H315" s="290"/>
      <c r="L315" s="292"/>
      <c r="M315" s="292"/>
      <c r="P315" s="293"/>
      <c r="S315" s="292"/>
      <c r="T315" s="317"/>
      <c r="U315" s="317"/>
      <c r="V315" s="291"/>
    </row>
    <row r="316" spans="7:22" ht="14.25" customHeight="1">
      <c r="G316" s="289"/>
      <c r="H316" s="290"/>
      <c r="L316" s="292"/>
      <c r="M316" s="292"/>
      <c r="P316" s="293"/>
      <c r="S316" s="292"/>
      <c r="T316" s="317"/>
      <c r="U316" s="317"/>
      <c r="V316" s="291"/>
    </row>
    <row r="317" spans="7:22" ht="14.25" customHeight="1">
      <c r="G317" s="289"/>
      <c r="H317" s="290"/>
      <c r="L317" s="292"/>
      <c r="M317" s="292"/>
      <c r="P317" s="293"/>
      <c r="S317" s="292"/>
      <c r="T317" s="317"/>
      <c r="U317" s="317"/>
      <c r="V317" s="291"/>
    </row>
    <row r="318" spans="7:22" ht="14.25" customHeight="1">
      <c r="G318" s="289"/>
      <c r="H318" s="290"/>
      <c r="L318" s="292"/>
      <c r="M318" s="292"/>
      <c r="P318" s="293"/>
      <c r="S318" s="292"/>
      <c r="T318" s="317"/>
      <c r="U318" s="317"/>
      <c r="V318" s="291"/>
    </row>
    <row r="319" spans="7:22" ht="14.25" customHeight="1">
      <c r="G319" s="289"/>
      <c r="H319" s="290"/>
      <c r="L319" s="292"/>
      <c r="M319" s="292"/>
      <c r="P319" s="293"/>
      <c r="S319" s="292"/>
      <c r="T319" s="317"/>
      <c r="U319" s="317"/>
      <c r="V319" s="291"/>
    </row>
    <row r="320" spans="7:22" ht="14.25" customHeight="1">
      <c r="G320" s="289"/>
      <c r="H320" s="290"/>
      <c r="L320" s="292"/>
      <c r="M320" s="292"/>
      <c r="P320" s="293"/>
      <c r="S320" s="292"/>
      <c r="T320" s="317"/>
      <c r="U320" s="317"/>
      <c r="V320" s="291"/>
    </row>
    <row r="321" spans="7:22" ht="14.25" customHeight="1">
      <c r="G321" s="289"/>
      <c r="H321" s="290"/>
      <c r="L321" s="292"/>
      <c r="M321" s="292"/>
      <c r="P321" s="293"/>
      <c r="S321" s="292"/>
      <c r="T321" s="317"/>
      <c r="U321" s="317"/>
      <c r="V321" s="291"/>
    </row>
    <row r="322" spans="7:22" ht="14.25" customHeight="1">
      <c r="G322" s="289"/>
      <c r="H322" s="290"/>
      <c r="L322" s="292"/>
      <c r="M322" s="292"/>
      <c r="P322" s="293"/>
      <c r="S322" s="292"/>
      <c r="T322" s="317"/>
      <c r="U322" s="317"/>
      <c r="V322" s="291"/>
    </row>
    <row r="323" spans="7:22" ht="14.25" customHeight="1">
      <c r="G323" s="289"/>
      <c r="H323" s="290"/>
      <c r="L323" s="292"/>
      <c r="M323" s="292"/>
      <c r="P323" s="293"/>
      <c r="S323" s="292"/>
      <c r="T323" s="317"/>
      <c r="U323" s="317"/>
      <c r="V323" s="291"/>
    </row>
    <row r="324" spans="7:22" ht="14.25" customHeight="1">
      <c r="G324" s="289"/>
      <c r="H324" s="290"/>
      <c r="L324" s="292"/>
      <c r="M324" s="292"/>
      <c r="P324" s="293"/>
      <c r="S324" s="292"/>
      <c r="T324" s="317"/>
      <c r="U324" s="317"/>
      <c r="V324" s="291"/>
    </row>
    <row r="325" spans="7:22" ht="14.25" customHeight="1">
      <c r="G325" s="289"/>
      <c r="H325" s="290"/>
      <c r="L325" s="292"/>
      <c r="M325" s="292"/>
      <c r="P325" s="293"/>
      <c r="S325" s="292"/>
      <c r="T325" s="317"/>
      <c r="U325" s="317"/>
      <c r="V325" s="291"/>
    </row>
    <row r="326" spans="7:22" ht="14.25" customHeight="1">
      <c r="G326" s="289"/>
      <c r="H326" s="290"/>
      <c r="L326" s="292"/>
      <c r="M326" s="292"/>
      <c r="P326" s="293"/>
      <c r="S326" s="292"/>
      <c r="T326" s="317"/>
      <c r="U326" s="317"/>
      <c r="V326" s="291"/>
    </row>
    <row r="327" spans="7:22" ht="14.25" customHeight="1">
      <c r="G327" s="289"/>
      <c r="H327" s="290"/>
      <c r="L327" s="292"/>
      <c r="M327" s="292"/>
      <c r="P327" s="293"/>
      <c r="S327" s="292"/>
      <c r="T327" s="317"/>
      <c r="U327" s="317"/>
      <c r="V327" s="291"/>
    </row>
    <row r="328" spans="7:22" ht="14.25" customHeight="1">
      <c r="G328" s="289"/>
      <c r="H328" s="290"/>
      <c r="L328" s="292"/>
      <c r="M328" s="292"/>
      <c r="P328" s="293"/>
      <c r="S328" s="292"/>
      <c r="T328" s="317"/>
      <c r="U328" s="317"/>
      <c r="V328" s="291"/>
    </row>
    <row r="329" spans="7:22" ht="14.25" customHeight="1">
      <c r="G329" s="289"/>
      <c r="H329" s="290"/>
      <c r="L329" s="292"/>
      <c r="M329" s="292"/>
      <c r="P329" s="293"/>
      <c r="S329" s="292"/>
      <c r="T329" s="317"/>
      <c r="U329" s="317"/>
      <c r="V329" s="291"/>
    </row>
    <row r="330" spans="7:22" ht="14.25" customHeight="1">
      <c r="G330" s="289"/>
      <c r="H330" s="290"/>
      <c r="L330" s="292"/>
      <c r="M330" s="292"/>
      <c r="P330" s="293"/>
      <c r="S330" s="292"/>
      <c r="T330" s="317"/>
      <c r="U330" s="317"/>
      <c r="V330" s="291"/>
    </row>
    <row r="331" spans="7:22" ht="14.25" customHeight="1">
      <c r="G331" s="289"/>
      <c r="H331" s="290"/>
      <c r="L331" s="292"/>
      <c r="M331" s="292"/>
      <c r="P331" s="293"/>
      <c r="S331" s="292"/>
      <c r="T331" s="317"/>
      <c r="U331" s="317"/>
      <c r="V331" s="291"/>
    </row>
    <row r="332" spans="7:22" ht="14.25" customHeight="1">
      <c r="G332" s="289"/>
      <c r="H332" s="290"/>
      <c r="L332" s="292"/>
      <c r="M332" s="292"/>
      <c r="P332" s="293"/>
      <c r="S332" s="292"/>
      <c r="T332" s="317"/>
      <c r="U332" s="317"/>
      <c r="V332" s="291"/>
    </row>
    <row r="333" spans="7:22" ht="14.25" customHeight="1">
      <c r="G333" s="289"/>
      <c r="H333" s="290"/>
      <c r="L333" s="292"/>
      <c r="M333" s="292"/>
      <c r="P333" s="293"/>
      <c r="S333" s="292"/>
      <c r="T333" s="317"/>
      <c r="U333" s="317"/>
      <c r="V333" s="291"/>
    </row>
    <row r="334" spans="7:22" ht="14.25" customHeight="1">
      <c r="G334" s="289"/>
      <c r="H334" s="290"/>
      <c r="L334" s="292"/>
      <c r="M334" s="292"/>
      <c r="P334" s="293"/>
      <c r="S334" s="292"/>
      <c r="T334" s="317"/>
      <c r="U334" s="317"/>
      <c r="V334" s="291"/>
    </row>
    <row r="335" spans="7:22" ht="14.25" customHeight="1">
      <c r="G335" s="289"/>
      <c r="H335" s="290"/>
      <c r="L335" s="292"/>
      <c r="M335" s="292"/>
      <c r="P335" s="293"/>
      <c r="S335" s="292"/>
      <c r="T335" s="317"/>
      <c r="U335" s="317"/>
      <c r="V335" s="291"/>
    </row>
    <row r="336" spans="7:22" ht="14.25" customHeight="1">
      <c r="G336" s="289"/>
      <c r="H336" s="290"/>
      <c r="L336" s="292"/>
      <c r="M336" s="292"/>
      <c r="P336" s="293"/>
      <c r="S336" s="292"/>
      <c r="T336" s="317"/>
      <c r="U336" s="317"/>
      <c r="V336" s="291"/>
    </row>
    <row r="337" spans="7:22" ht="14.25" customHeight="1">
      <c r="G337" s="289"/>
      <c r="H337" s="290"/>
      <c r="L337" s="292"/>
      <c r="M337" s="292"/>
      <c r="P337" s="293"/>
      <c r="S337" s="292"/>
      <c r="T337" s="317"/>
      <c r="U337" s="317"/>
      <c r="V337" s="291"/>
    </row>
    <row r="338" spans="7:22" ht="14.25" customHeight="1">
      <c r="G338" s="289"/>
      <c r="H338" s="290"/>
      <c r="L338" s="292"/>
      <c r="M338" s="292"/>
      <c r="P338" s="293"/>
      <c r="S338" s="292"/>
      <c r="T338" s="317"/>
      <c r="U338" s="317"/>
      <c r="V338" s="291"/>
    </row>
    <row r="339" spans="7:22" ht="14.25" customHeight="1">
      <c r="G339" s="289"/>
      <c r="H339" s="290"/>
      <c r="L339" s="292"/>
      <c r="M339" s="292"/>
      <c r="P339" s="293"/>
      <c r="S339" s="292"/>
      <c r="T339" s="317"/>
      <c r="U339" s="317"/>
      <c r="V339" s="291"/>
    </row>
    <row r="340" spans="7:22" ht="14.25" customHeight="1">
      <c r="G340" s="289"/>
      <c r="H340" s="290"/>
      <c r="L340" s="292"/>
      <c r="M340" s="292"/>
      <c r="P340" s="293"/>
      <c r="S340" s="292"/>
      <c r="T340" s="317"/>
      <c r="U340" s="317"/>
      <c r="V340" s="291"/>
    </row>
    <row r="341" spans="7:22" ht="14.25" customHeight="1">
      <c r="G341" s="289"/>
      <c r="H341" s="290"/>
      <c r="L341" s="292"/>
      <c r="M341" s="292"/>
      <c r="P341" s="293"/>
      <c r="S341" s="292"/>
      <c r="T341" s="317"/>
      <c r="U341" s="317"/>
      <c r="V341" s="291"/>
    </row>
    <row r="342" spans="7:22" ht="14.25" customHeight="1">
      <c r="G342" s="289"/>
      <c r="H342" s="290"/>
      <c r="L342" s="292"/>
      <c r="M342" s="292"/>
      <c r="P342" s="293"/>
      <c r="S342" s="292"/>
      <c r="T342" s="317"/>
      <c r="U342" s="317"/>
      <c r="V342" s="291"/>
    </row>
    <row r="343" spans="7:22" ht="14.25" customHeight="1">
      <c r="G343" s="289"/>
      <c r="H343" s="290"/>
      <c r="L343" s="292"/>
      <c r="M343" s="292"/>
      <c r="P343" s="293"/>
      <c r="S343" s="292"/>
      <c r="T343" s="317"/>
      <c r="U343" s="317"/>
      <c r="V343" s="291"/>
    </row>
    <row r="344" spans="7:22" ht="14.25" customHeight="1">
      <c r="G344" s="289"/>
      <c r="H344" s="290"/>
      <c r="L344" s="292"/>
      <c r="M344" s="292"/>
      <c r="P344" s="293"/>
      <c r="S344" s="292"/>
      <c r="T344" s="317"/>
      <c r="U344" s="317"/>
      <c r="V344" s="291"/>
    </row>
    <row r="345" spans="7:22" ht="14.25" customHeight="1">
      <c r="G345" s="289"/>
      <c r="H345" s="290"/>
      <c r="L345" s="292"/>
      <c r="M345" s="292"/>
      <c r="P345" s="293"/>
      <c r="S345" s="292"/>
      <c r="T345" s="317"/>
      <c r="U345" s="317"/>
      <c r="V345" s="291"/>
    </row>
    <row r="346" spans="7:22" ht="14.25" customHeight="1">
      <c r="G346" s="289"/>
      <c r="H346" s="290"/>
      <c r="L346" s="292"/>
      <c r="M346" s="292"/>
      <c r="P346" s="293"/>
      <c r="S346" s="292"/>
      <c r="T346" s="317"/>
      <c r="U346" s="317"/>
      <c r="V346" s="291"/>
    </row>
    <row r="347" spans="7:22" ht="14.25" customHeight="1">
      <c r="G347" s="289"/>
      <c r="H347" s="290"/>
      <c r="L347" s="292"/>
      <c r="M347" s="292"/>
      <c r="P347" s="293"/>
      <c r="S347" s="292"/>
      <c r="T347" s="317"/>
      <c r="U347" s="317"/>
      <c r="V347" s="291"/>
    </row>
    <row r="348" spans="7:22" ht="14.25" customHeight="1">
      <c r="G348" s="289"/>
      <c r="H348" s="290"/>
      <c r="L348" s="292"/>
      <c r="M348" s="292"/>
      <c r="P348" s="293"/>
      <c r="S348" s="292"/>
      <c r="T348" s="317"/>
      <c r="U348" s="317"/>
      <c r="V348" s="291"/>
    </row>
    <row r="349" spans="7:22" ht="14.25" customHeight="1">
      <c r="G349" s="289"/>
      <c r="H349" s="290"/>
      <c r="L349" s="292"/>
      <c r="M349" s="292"/>
      <c r="P349" s="293"/>
      <c r="S349" s="292"/>
      <c r="T349" s="317"/>
      <c r="U349" s="317"/>
      <c r="V349" s="291"/>
    </row>
    <row r="350" spans="7:22" ht="14.25" customHeight="1">
      <c r="G350" s="289"/>
      <c r="H350" s="290"/>
      <c r="L350" s="292"/>
      <c r="M350" s="292"/>
      <c r="P350" s="293"/>
      <c r="S350" s="292"/>
      <c r="T350" s="317"/>
      <c r="U350" s="317"/>
      <c r="V350" s="291"/>
    </row>
    <row r="351" spans="7:22" ht="14.25" customHeight="1">
      <c r="G351" s="289"/>
      <c r="H351" s="290"/>
      <c r="L351" s="292"/>
      <c r="M351" s="292"/>
      <c r="P351" s="293"/>
      <c r="S351" s="292"/>
      <c r="T351" s="317"/>
      <c r="U351" s="317"/>
      <c r="V351" s="291"/>
    </row>
    <row r="352" spans="7:22" ht="14.25" customHeight="1">
      <c r="G352" s="289"/>
      <c r="H352" s="290"/>
      <c r="L352" s="292"/>
      <c r="M352" s="292"/>
      <c r="P352" s="293"/>
      <c r="S352" s="292"/>
      <c r="T352" s="317"/>
      <c r="U352" s="317"/>
      <c r="V352" s="291"/>
    </row>
    <row r="353" spans="7:22" ht="14.25" customHeight="1">
      <c r="G353" s="289"/>
      <c r="H353" s="290"/>
      <c r="L353" s="292"/>
      <c r="M353" s="292"/>
      <c r="P353" s="293"/>
      <c r="S353" s="292"/>
      <c r="T353" s="317"/>
      <c r="U353" s="317"/>
      <c r="V353" s="291"/>
    </row>
    <row r="354" spans="7:22" ht="14.25" customHeight="1">
      <c r="G354" s="289"/>
      <c r="H354" s="290"/>
      <c r="L354" s="292"/>
      <c r="M354" s="292"/>
      <c r="P354" s="293"/>
      <c r="S354" s="292"/>
      <c r="T354" s="317"/>
      <c r="U354" s="317"/>
      <c r="V354" s="291"/>
    </row>
    <row r="355" spans="7:22" ht="14.25" customHeight="1">
      <c r="G355" s="289"/>
      <c r="H355" s="290"/>
      <c r="L355" s="292"/>
      <c r="M355" s="292"/>
      <c r="P355" s="293"/>
      <c r="S355" s="292"/>
      <c r="T355" s="317"/>
      <c r="U355" s="317"/>
      <c r="V355" s="291"/>
    </row>
    <row r="356" spans="7:22" ht="14.25" customHeight="1">
      <c r="G356" s="289"/>
      <c r="H356" s="290"/>
      <c r="L356" s="292"/>
      <c r="M356" s="292"/>
      <c r="P356" s="293"/>
      <c r="S356" s="292"/>
      <c r="T356" s="317"/>
      <c r="U356" s="317"/>
      <c r="V356" s="291"/>
    </row>
    <row r="357" spans="7:22" ht="14.25" customHeight="1">
      <c r="G357" s="289"/>
      <c r="H357" s="290"/>
      <c r="L357" s="292"/>
      <c r="M357" s="292"/>
      <c r="P357" s="293"/>
      <c r="S357" s="292"/>
      <c r="T357" s="317"/>
      <c r="U357" s="317"/>
      <c r="V357" s="291"/>
    </row>
    <row r="358" spans="7:22" ht="14.25" customHeight="1">
      <c r="G358" s="289"/>
      <c r="H358" s="290"/>
      <c r="L358" s="292"/>
      <c r="M358" s="292"/>
      <c r="P358" s="293"/>
      <c r="S358" s="292"/>
      <c r="T358" s="317"/>
      <c r="U358" s="317"/>
      <c r="V358" s="291"/>
    </row>
    <row r="359" spans="7:22" ht="14.25" customHeight="1">
      <c r="G359" s="289"/>
      <c r="H359" s="290"/>
      <c r="L359" s="292"/>
      <c r="M359" s="292"/>
      <c r="P359" s="293"/>
      <c r="S359" s="292"/>
      <c r="T359" s="317"/>
      <c r="U359" s="317"/>
      <c r="V359" s="291"/>
    </row>
    <row r="360" spans="7:22" ht="14.25" customHeight="1">
      <c r="G360" s="289"/>
      <c r="H360" s="290"/>
      <c r="L360" s="292"/>
      <c r="M360" s="292"/>
      <c r="P360" s="293"/>
      <c r="S360" s="292"/>
      <c r="T360" s="317"/>
      <c r="U360" s="317"/>
      <c r="V360" s="291"/>
    </row>
    <row r="361" spans="7:22" ht="14.25" customHeight="1">
      <c r="G361" s="289"/>
      <c r="H361" s="290"/>
      <c r="L361" s="292"/>
      <c r="M361" s="292"/>
      <c r="P361" s="293"/>
      <c r="S361" s="292"/>
      <c r="T361" s="317"/>
      <c r="U361" s="317"/>
      <c r="V361" s="291"/>
    </row>
    <row r="362" spans="7:22" ht="14.25" customHeight="1">
      <c r="G362" s="289"/>
      <c r="H362" s="290"/>
      <c r="L362" s="292"/>
      <c r="M362" s="292"/>
      <c r="P362" s="293"/>
      <c r="S362" s="292"/>
      <c r="T362" s="317"/>
      <c r="U362" s="317"/>
      <c r="V362" s="291"/>
    </row>
    <row r="363" spans="7:22" ht="14.25" customHeight="1">
      <c r="G363" s="289"/>
      <c r="H363" s="290"/>
      <c r="L363" s="292"/>
      <c r="M363" s="292"/>
      <c r="P363" s="293"/>
      <c r="S363" s="292"/>
      <c r="T363" s="317"/>
      <c r="U363" s="317"/>
      <c r="V363" s="291"/>
    </row>
    <row r="364" spans="7:22" ht="14.25" customHeight="1">
      <c r="G364" s="289"/>
      <c r="H364" s="290"/>
      <c r="L364" s="292"/>
      <c r="M364" s="292"/>
      <c r="P364" s="293"/>
      <c r="S364" s="292"/>
      <c r="T364" s="317"/>
      <c r="U364" s="317"/>
      <c r="V364" s="291"/>
    </row>
    <row r="365" spans="7:22" ht="14.25" customHeight="1">
      <c r="G365" s="289"/>
      <c r="H365" s="290"/>
      <c r="L365" s="292"/>
      <c r="M365" s="292"/>
      <c r="P365" s="293"/>
      <c r="S365" s="292"/>
      <c r="T365" s="317"/>
      <c r="U365" s="317"/>
      <c r="V365" s="291"/>
    </row>
    <row r="366" spans="7:22" ht="14.25" customHeight="1">
      <c r="G366" s="289"/>
      <c r="H366" s="290"/>
      <c r="L366" s="292"/>
      <c r="M366" s="292"/>
      <c r="P366" s="293"/>
      <c r="S366" s="292"/>
      <c r="T366" s="317"/>
      <c r="U366" s="317"/>
      <c r="V366" s="291"/>
    </row>
    <row r="367" spans="7:22" ht="14.25" customHeight="1">
      <c r="G367" s="289"/>
      <c r="H367" s="290"/>
      <c r="L367" s="292"/>
      <c r="M367" s="292"/>
      <c r="P367" s="293"/>
      <c r="S367" s="292"/>
      <c r="T367" s="317"/>
      <c r="U367" s="317"/>
      <c r="V367" s="291"/>
    </row>
    <row r="368" spans="7:22" ht="14.25" customHeight="1">
      <c r="G368" s="289"/>
      <c r="H368" s="290"/>
      <c r="L368" s="292"/>
      <c r="M368" s="292"/>
      <c r="P368" s="293"/>
      <c r="S368" s="292"/>
      <c r="T368" s="317"/>
      <c r="U368" s="317"/>
      <c r="V368" s="291"/>
    </row>
    <row r="369" spans="7:22" ht="14.25" customHeight="1">
      <c r="G369" s="289"/>
      <c r="H369" s="290"/>
      <c r="L369" s="292"/>
      <c r="M369" s="292"/>
      <c r="P369" s="293"/>
      <c r="S369" s="292"/>
      <c r="T369" s="317"/>
      <c r="U369" s="317"/>
      <c r="V369" s="291"/>
    </row>
    <row r="370" spans="7:22" ht="14.25" customHeight="1">
      <c r="G370" s="289"/>
      <c r="H370" s="290"/>
      <c r="L370" s="292"/>
      <c r="M370" s="292"/>
      <c r="P370" s="293"/>
      <c r="S370" s="292"/>
      <c r="T370" s="317"/>
      <c r="U370" s="317"/>
      <c r="V370" s="291"/>
    </row>
    <row r="371" spans="7:22" ht="14.25" customHeight="1">
      <c r="G371" s="289"/>
      <c r="H371" s="290"/>
      <c r="L371" s="292"/>
      <c r="M371" s="292"/>
      <c r="P371" s="293"/>
      <c r="S371" s="292"/>
      <c r="T371" s="317"/>
      <c r="U371" s="317"/>
      <c r="V371" s="291"/>
    </row>
    <row r="372" spans="7:22" ht="14.25" customHeight="1">
      <c r="G372" s="289"/>
      <c r="H372" s="290"/>
      <c r="L372" s="292"/>
      <c r="M372" s="292"/>
      <c r="P372" s="293"/>
      <c r="S372" s="292"/>
      <c r="T372" s="317"/>
      <c r="U372" s="317"/>
      <c r="V372" s="291"/>
    </row>
    <row r="373" spans="7:22" ht="14.25" customHeight="1">
      <c r="G373" s="289"/>
      <c r="H373" s="290"/>
      <c r="L373" s="292"/>
      <c r="M373" s="292"/>
      <c r="P373" s="293"/>
      <c r="S373" s="292"/>
      <c r="T373" s="317"/>
      <c r="U373" s="317"/>
      <c r="V373" s="291"/>
    </row>
    <row r="374" spans="7:22" ht="14.25" customHeight="1">
      <c r="G374" s="289"/>
      <c r="H374" s="290"/>
      <c r="L374" s="292"/>
      <c r="M374" s="292"/>
      <c r="P374" s="293"/>
      <c r="S374" s="292"/>
      <c r="T374" s="317"/>
      <c r="U374" s="317"/>
      <c r="V374" s="291"/>
    </row>
    <row r="375" spans="7:22" ht="14.25" customHeight="1">
      <c r="G375" s="289"/>
      <c r="H375" s="290"/>
      <c r="L375" s="292"/>
      <c r="M375" s="292"/>
      <c r="P375" s="293"/>
      <c r="S375" s="292"/>
      <c r="T375" s="317"/>
      <c r="U375" s="317"/>
      <c r="V375" s="291"/>
    </row>
    <row r="376" spans="7:22" ht="14.25" customHeight="1">
      <c r="G376" s="289"/>
      <c r="H376" s="290"/>
      <c r="L376" s="292"/>
      <c r="M376" s="292"/>
      <c r="P376" s="293"/>
      <c r="S376" s="292"/>
      <c r="T376" s="317"/>
      <c r="U376" s="317"/>
      <c r="V376" s="291"/>
    </row>
    <row r="377" spans="7:22" ht="14.25" customHeight="1">
      <c r="G377" s="289"/>
      <c r="H377" s="290"/>
      <c r="L377" s="292"/>
      <c r="M377" s="292"/>
      <c r="P377" s="293"/>
      <c r="S377" s="292"/>
      <c r="T377" s="317"/>
      <c r="U377" s="317"/>
      <c r="V377" s="291"/>
    </row>
    <row r="378" spans="7:22" ht="14.25" customHeight="1">
      <c r="G378" s="289"/>
      <c r="H378" s="290"/>
      <c r="L378" s="292"/>
      <c r="M378" s="292"/>
      <c r="P378" s="293"/>
      <c r="S378" s="292"/>
      <c r="T378" s="317"/>
      <c r="U378" s="317"/>
      <c r="V378" s="291"/>
    </row>
    <row r="379" spans="7:22" ht="14.25" customHeight="1">
      <c r="G379" s="289"/>
      <c r="H379" s="290"/>
      <c r="L379" s="292"/>
      <c r="M379" s="292"/>
      <c r="P379" s="293"/>
      <c r="S379" s="292"/>
      <c r="T379" s="317"/>
      <c r="U379" s="317"/>
      <c r="V379" s="291"/>
    </row>
    <row r="380" spans="7:22" ht="14.25" customHeight="1">
      <c r="G380" s="289"/>
      <c r="H380" s="290"/>
      <c r="L380" s="292"/>
      <c r="M380" s="292"/>
      <c r="P380" s="293"/>
      <c r="S380" s="292"/>
      <c r="T380" s="317"/>
      <c r="U380" s="317"/>
      <c r="V380" s="291"/>
    </row>
    <row r="381" spans="7:22" ht="14.25" customHeight="1">
      <c r="G381" s="289"/>
      <c r="H381" s="290"/>
      <c r="L381" s="292"/>
      <c r="M381" s="292"/>
      <c r="P381" s="293"/>
      <c r="S381" s="292"/>
      <c r="T381" s="317"/>
      <c r="U381" s="317"/>
      <c r="V381" s="291"/>
    </row>
    <row r="382" spans="7:22" ht="14.25" customHeight="1">
      <c r="G382" s="289"/>
      <c r="H382" s="290"/>
      <c r="L382" s="292"/>
      <c r="M382" s="292"/>
      <c r="P382" s="293"/>
      <c r="S382" s="292"/>
      <c r="T382" s="317"/>
      <c r="U382" s="317"/>
      <c r="V382" s="291"/>
    </row>
    <row r="383" spans="7:22" ht="14.25" customHeight="1">
      <c r="G383" s="289"/>
      <c r="H383" s="290"/>
      <c r="L383" s="292"/>
      <c r="M383" s="292"/>
      <c r="P383" s="293"/>
      <c r="S383" s="292"/>
      <c r="T383" s="317"/>
      <c r="U383" s="317"/>
      <c r="V383" s="291"/>
    </row>
    <row r="384" spans="7:22" ht="14.25" customHeight="1">
      <c r="G384" s="289"/>
      <c r="H384" s="290"/>
      <c r="L384" s="292"/>
      <c r="M384" s="292"/>
      <c r="P384" s="293"/>
      <c r="S384" s="292"/>
      <c r="T384" s="317"/>
      <c r="U384" s="317"/>
      <c r="V384" s="291"/>
    </row>
    <row r="385" spans="7:22" ht="14.25" customHeight="1">
      <c r="G385" s="289"/>
      <c r="H385" s="290"/>
      <c r="L385" s="292"/>
      <c r="M385" s="292"/>
      <c r="P385" s="293"/>
      <c r="S385" s="292"/>
      <c r="T385" s="317"/>
      <c r="U385" s="317"/>
      <c r="V385" s="291"/>
    </row>
    <row r="386" spans="7:22" ht="14.25" customHeight="1">
      <c r="G386" s="289"/>
      <c r="H386" s="290"/>
      <c r="L386" s="292"/>
      <c r="M386" s="292"/>
      <c r="P386" s="293"/>
      <c r="S386" s="292"/>
      <c r="T386" s="317"/>
      <c r="U386" s="317"/>
      <c r="V386" s="291"/>
    </row>
    <row r="387" spans="7:22" ht="14.25" customHeight="1">
      <c r="G387" s="289"/>
      <c r="H387" s="290"/>
      <c r="L387" s="292"/>
      <c r="M387" s="292"/>
      <c r="P387" s="293"/>
      <c r="S387" s="292"/>
      <c r="T387" s="317"/>
      <c r="U387" s="317"/>
      <c r="V387" s="291"/>
    </row>
    <row r="388" spans="7:22" ht="14.25" customHeight="1">
      <c r="G388" s="289"/>
      <c r="H388" s="290"/>
      <c r="L388" s="292"/>
      <c r="M388" s="292"/>
      <c r="P388" s="293"/>
      <c r="S388" s="292"/>
      <c r="T388" s="317"/>
      <c r="U388" s="317"/>
      <c r="V388" s="291"/>
    </row>
    <row r="389" spans="7:22" ht="14.25" customHeight="1">
      <c r="G389" s="289"/>
      <c r="H389" s="290"/>
      <c r="L389" s="292"/>
      <c r="M389" s="292"/>
      <c r="P389" s="293"/>
      <c r="S389" s="292"/>
      <c r="T389" s="317"/>
      <c r="U389" s="317"/>
      <c r="V389" s="291"/>
    </row>
    <row r="390" spans="7:22" ht="14.25" customHeight="1">
      <c r="G390" s="289"/>
      <c r="H390" s="290"/>
      <c r="L390" s="292"/>
      <c r="M390" s="292"/>
      <c r="P390" s="293"/>
      <c r="S390" s="292"/>
      <c r="T390" s="317"/>
      <c r="U390" s="317"/>
      <c r="V390" s="291"/>
    </row>
    <row r="391" spans="7:22" ht="14.25" customHeight="1">
      <c r="G391" s="289"/>
      <c r="H391" s="290"/>
      <c r="L391" s="292"/>
      <c r="M391" s="292"/>
      <c r="P391" s="293"/>
      <c r="S391" s="292"/>
      <c r="T391" s="317"/>
      <c r="U391" s="317"/>
      <c r="V391" s="291"/>
    </row>
    <row r="392" spans="7:22" ht="14.25" customHeight="1">
      <c r="G392" s="289"/>
      <c r="H392" s="290"/>
      <c r="L392" s="292"/>
      <c r="M392" s="292"/>
      <c r="P392" s="293"/>
      <c r="S392" s="292"/>
      <c r="T392" s="317"/>
      <c r="U392" s="317"/>
      <c r="V392" s="291"/>
    </row>
    <row r="393" spans="7:22" ht="14.25" customHeight="1">
      <c r="G393" s="289"/>
      <c r="H393" s="290"/>
      <c r="L393" s="292"/>
      <c r="M393" s="292"/>
      <c r="P393" s="293"/>
      <c r="S393" s="292"/>
      <c r="T393" s="317"/>
      <c r="U393" s="317"/>
      <c r="V393" s="291"/>
    </row>
    <row r="394" spans="7:22" ht="14.25" customHeight="1">
      <c r="G394" s="289"/>
      <c r="H394" s="290"/>
      <c r="L394" s="292"/>
      <c r="M394" s="292"/>
      <c r="P394" s="293"/>
      <c r="S394" s="292"/>
      <c r="T394" s="317"/>
      <c r="U394" s="317"/>
      <c r="V394" s="291"/>
    </row>
    <row r="395" spans="7:22" ht="14.25" customHeight="1">
      <c r="G395" s="289"/>
      <c r="H395" s="290"/>
      <c r="L395" s="292"/>
      <c r="M395" s="292"/>
      <c r="P395" s="293"/>
      <c r="S395" s="292"/>
      <c r="T395" s="317"/>
      <c r="U395" s="317"/>
      <c r="V395" s="291"/>
    </row>
    <row r="396" spans="7:22" ht="14.25" customHeight="1">
      <c r="G396" s="289"/>
      <c r="H396" s="290"/>
      <c r="L396" s="292"/>
      <c r="M396" s="292"/>
      <c r="P396" s="293"/>
      <c r="S396" s="292"/>
      <c r="T396" s="317"/>
      <c r="U396" s="317"/>
      <c r="V396" s="291"/>
    </row>
    <row r="397" spans="7:22" ht="14.25" customHeight="1">
      <c r="G397" s="289"/>
      <c r="H397" s="290"/>
      <c r="L397" s="292"/>
      <c r="M397" s="292"/>
      <c r="P397" s="293"/>
      <c r="S397" s="292"/>
      <c r="T397" s="317"/>
      <c r="U397" s="317"/>
      <c r="V397" s="291"/>
    </row>
    <row r="398" spans="7:22" ht="14.25" customHeight="1">
      <c r="G398" s="289"/>
      <c r="H398" s="290"/>
      <c r="L398" s="292"/>
      <c r="M398" s="292"/>
      <c r="P398" s="293"/>
      <c r="S398" s="292"/>
      <c r="T398" s="317"/>
      <c r="U398" s="317"/>
      <c r="V398" s="291"/>
    </row>
    <row r="399" spans="7:22" ht="14.25" customHeight="1">
      <c r="G399" s="289"/>
      <c r="H399" s="290"/>
      <c r="L399" s="292"/>
      <c r="M399" s="292"/>
      <c r="P399" s="293"/>
      <c r="S399" s="292"/>
      <c r="T399" s="317"/>
      <c r="U399" s="317"/>
      <c r="V399" s="291"/>
    </row>
    <row r="400" spans="7:22" ht="14.25" customHeight="1">
      <c r="G400" s="289"/>
      <c r="H400" s="290"/>
      <c r="L400" s="292"/>
      <c r="M400" s="292"/>
      <c r="P400" s="293"/>
      <c r="S400" s="292"/>
      <c r="T400" s="317"/>
      <c r="U400" s="317"/>
      <c r="V400" s="291"/>
    </row>
    <row r="401" spans="7:22" ht="14.25" customHeight="1">
      <c r="G401" s="289"/>
      <c r="H401" s="290"/>
      <c r="L401" s="292"/>
      <c r="M401" s="292"/>
      <c r="P401" s="293"/>
      <c r="S401" s="292"/>
      <c r="T401" s="317"/>
      <c r="U401" s="317"/>
      <c r="V401" s="291"/>
    </row>
    <row r="402" spans="7:22" ht="14.25" customHeight="1">
      <c r="G402" s="289"/>
      <c r="H402" s="290"/>
      <c r="L402" s="292"/>
      <c r="M402" s="292"/>
      <c r="P402" s="293"/>
      <c r="S402" s="292"/>
      <c r="T402" s="317"/>
      <c r="U402" s="317"/>
      <c r="V402" s="291"/>
    </row>
    <row r="403" spans="7:22" ht="14.25" customHeight="1">
      <c r="G403" s="289"/>
      <c r="H403" s="290"/>
      <c r="L403" s="292"/>
      <c r="M403" s="292"/>
      <c r="P403" s="293"/>
      <c r="S403" s="292"/>
      <c r="T403" s="317"/>
      <c r="U403" s="317"/>
      <c r="V403" s="291"/>
    </row>
    <row r="404" spans="7:22" ht="14.25" customHeight="1">
      <c r="G404" s="289"/>
      <c r="H404" s="290"/>
      <c r="L404" s="292"/>
      <c r="M404" s="292"/>
      <c r="P404" s="293"/>
      <c r="S404" s="292"/>
      <c r="T404" s="317"/>
      <c r="U404" s="317"/>
      <c r="V404" s="291"/>
    </row>
    <row r="405" spans="7:22" ht="14.25" customHeight="1">
      <c r="G405" s="289"/>
      <c r="H405" s="290"/>
      <c r="L405" s="292"/>
      <c r="M405" s="292"/>
      <c r="P405" s="293"/>
      <c r="S405" s="292"/>
      <c r="T405" s="317"/>
      <c r="U405" s="317"/>
      <c r="V405" s="291"/>
    </row>
    <row r="406" spans="7:22" ht="14.25" customHeight="1">
      <c r="G406" s="289"/>
      <c r="H406" s="290"/>
      <c r="L406" s="292"/>
      <c r="M406" s="292"/>
      <c r="P406" s="293"/>
      <c r="S406" s="292"/>
      <c r="T406" s="317"/>
      <c r="U406" s="317"/>
      <c r="V406" s="291"/>
    </row>
    <row r="407" spans="7:22" ht="14.25" customHeight="1">
      <c r="G407" s="289"/>
      <c r="H407" s="290"/>
      <c r="L407" s="292"/>
      <c r="M407" s="292"/>
      <c r="P407" s="293"/>
      <c r="S407" s="292"/>
      <c r="T407" s="317"/>
      <c r="U407" s="317"/>
      <c r="V407" s="291"/>
    </row>
    <row r="408" spans="7:22" ht="14.25" customHeight="1">
      <c r="G408" s="289"/>
      <c r="H408" s="290"/>
      <c r="L408" s="292"/>
      <c r="M408" s="292"/>
      <c r="P408" s="293"/>
      <c r="S408" s="292"/>
      <c r="T408" s="317"/>
      <c r="U408" s="317"/>
      <c r="V408" s="291"/>
    </row>
    <row r="409" spans="7:22" ht="14.25" customHeight="1">
      <c r="G409" s="289"/>
      <c r="H409" s="290"/>
      <c r="L409" s="292"/>
      <c r="M409" s="292"/>
      <c r="P409" s="293"/>
      <c r="S409" s="292"/>
      <c r="T409" s="317"/>
      <c r="U409" s="317"/>
      <c r="V409" s="291"/>
    </row>
    <row r="410" spans="7:22" ht="14.25" customHeight="1">
      <c r="G410" s="289"/>
      <c r="H410" s="290"/>
      <c r="L410" s="292"/>
      <c r="M410" s="292"/>
      <c r="P410" s="293"/>
      <c r="S410" s="292"/>
      <c r="T410" s="317"/>
      <c r="U410" s="317"/>
      <c r="V410" s="291"/>
    </row>
    <row r="411" spans="7:22" ht="14.25" customHeight="1">
      <c r="G411" s="289"/>
      <c r="H411" s="290"/>
      <c r="L411" s="292"/>
      <c r="M411" s="292"/>
      <c r="P411" s="293"/>
      <c r="S411" s="292"/>
      <c r="T411" s="317"/>
      <c r="U411" s="317"/>
      <c r="V411" s="291"/>
    </row>
    <row r="412" spans="7:22" ht="14.25" customHeight="1">
      <c r="G412" s="289"/>
      <c r="H412" s="290"/>
      <c r="L412" s="292"/>
      <c r="M412" s="292"/>
      <c r="P412" s="293"/>
      <c r="S412" s="292"/>
      <c r="T412" s="317"/>
      <c r="U412" s="317"/>
      <c r="V412" s="291"/>
    </row>
    <row r="413" spans="7:22" ht="14.25" customHeight="1">
      <c r="G413" s="289"/>
      <c r="H413" s="290"/>
      <c r="L413" s="292"/>
      <c r="M413" s="292"/>
      <c r="P413" s="293"/>
      <c r="S413" s="292"/>
      <c r="T413" s="317"/>
      <c r="U413" s="317"/>
      <c r="V413" s="291"/>
    </row>
    <row r="414" spans="7:22" ht="14.25" customHeight="1">
      <c r="G414" s="289"/>
      <c r="H414" s="290"/>
      <c r="L414" s="292"/>
      <c r="M414" s="292"/>
      <c r="P414" s="293"/>
      <c r="S414" s="292"/>
      <c r="T414" s="317"/>
      <c r="U414" s="317"/>
      <c r="V414" s="291"/>
    </row>
    <row r="415" spans="7:22" ht="14.25" customHeight="1">
      <c r="G415" s="289"/>
      <c r="H415" s="290"/>
      <c r="L415" s="292"/>
      <c r="M415" s="292"/>
      <c r="P415" s="293"/>
      <c r="S415" s="292"/>
      <c r="T415" s="317"/>
      <c r="U415" s="317"/>
      <c r="V415" s="291"/>
    </row>
    <row r="416" spans="7:22" ht="14.25" customHeight="1">
      <c r="G416" s="289"/>
      <c r="H416" s="290"/>
      <c r="L416" s="292"/>
      <c r="M416" s="292"/>
      <c r="P416" s="293"/>
      <c r="S416" s="292"/>
      <c r="T416" s="317"/>
      <c r="U416" s="317"/>
      <c r="V416" s="291"/>
    </row>
    <row r="417" spans="7:22" ht="14.25" customHeight="1">
      <c r="G417" s="289"/>
      <c r="H417" s="290"/>
      <c r="L417" s="292"/>
      <c r="M417" s="292"/>
      <c r="P417" s="293"/>
      <c r="S417" s="292"/>
      <c r="T417" s="317"/>
      <c r="U417" s="317"/>
      <c r="V417" s="291"/>
    </row>
    <row r="418" spans="7:22" ht="14.25" customHeight="1">
      <c r="G418" s="289"/>
      <c r="H418" s="290"/>
      <c r="L418" s="292"/>
      <c r="M418" s="292"/>
      <c r="P418" s="293"/>
      <c r="S418" s="292"/>
      <c r="T418" s="317"/>
      <c r="U418" s="317"/>
      <c r="V418" s="291"/>
    </row>
    <row r="419" spans="7:22" ht="14.25" customHeight="1">
      <c r="G419" s="289"/>
      <c r="H419" s="290"/>
      <c r="L419" s="292"/>
      <c r="M419" s="292"/>
      <c r="P419" s="293"/>
      <c r="S419" s="292"/>
      <c r="T419" s="317"/>
      <c r="U419" s="317"/>
      <c r="V419" s="291"/>
    </row>
    <row r="420" spans="7:22" ht="14.25" customHeight="1">
      <c r="G420" s="289"/>
      <c r="H420" s="290"/>
      <c r="L420" s="292"/>
      <c r="M420" s="292"/>
      <c r="P420" s="293"/>
      <c r="S420" s="292"/>
      <c r="T420" s="317"/>
      <c r="U420" s="317"/>
      <c r="V420" s="291"/>
    </row>
    <row r="421" spans="7:22" ht="14.25" customHeight="1">
      <c r="G421" s="289"/>
      <c r="H421" s="290"/>
      <c r="L421" s="292"/>
      <c r="M421" s="292"/>
      <c r="P421" s="293"/>
      <c r="S421" s="292"/>
      <c r="T421" s="317"/>
      <c r="U421" s="317"/>
      <c r="V421" s="291"/>
    </row>
    <row r="422" spans="7:22" ht="14.25" customHeight="1">
      <c r="G422" s="289"/>
      <c r="H422" s="290"/>
      <c r="L422" s="292"/>
      <c r="M422" s="292"/>
      <c r="P422" s="293"/>
      <c r="S422" s="292"/>
      <c r="T422" s="317"/>
      <c r="U422" s="317"/>
      <c r="V422" s="291"/>
    </row>
    <row r="423" spans="7:22" ht="14.25" customHeight="1">
      <c r="G423" s="289"/>
      <c r="H423" s="290"/>
      <c r="L423" s="292"/>
      <c r="M423" s="292"/>
      <c r="P423" s="293"/>
      <c r="S423" s="292"/>
      <c r="T423" s="317"/>
      <c r="U423" s="317"/>
      <c r="V423" s="291"/>
    </row>
    <row r="424" spans="7:22" ht="14.25" customHeight="1">
      <c r="G424" s="289"/>
      <c r="H424" s="290"/>
      <c r="L424" s="292"/>
      <c r="M424" s="292"/>
      <c r="P424" s="293"/>
      <c r="S424" s="292"/>
      <c r="T424" s="317"/>
      <c r="U424" s="317"/>
      <c r="V424" s="291"/>
    </row>
    <row r="425" spans="7:22" ht="14.25" customHeight="1">
      <c r="G425" s="289"/>
      <c r="H425" s="290"/>
      <c r="L425" s="292"/>
      <c r="M425" s="292"/>
      <c r="P425" s="293"/>
      <c r="S425" s="292"/>
      <c r="T425" s="317"/>
      <c r="U425" s="317"/>
      <c r="V425" s="291"/>
    </row>
    <row r="426" spans="7:22" ht="14.25" customHeight="1">
      <c r="G426" s="289"/>
      <c r="H426" s="290"/>
      <c r="L426" s="292"/>
      <c r="M426" s="292"/>
      <c r="P426" s="293"/>
      <c r="S426" s="292"/>
      <c r="T426" s="317"/>
      <c r="U426" s="317"/>
      <c r="V426" s="291"/>
    </row>
    <row r="427" spans="7:22" ht="14.25" customHeight="1">
      <c r="G427" s="289"/>
      <c r="H427" s="290"/>
      <c r="L427" s="292"/>
      <c r="M427" s="292"/>
      <c r="P427" s="293"/>
      <c r="S427" s="292"/>
      <c r="T427" s="317"/>
      <c r="U427" s="317"/>
      <c r="V427" s="291"/>
    </row>
    <row r="428" spans="7:22" ht="14.25" customHeight="1">
      <c r="G428" s="289"/>
      <c r="H428" s="290"/>
      <c r="L428" s="292"/>
      <c r="M428" s="292"/>
      <c r="P428" s="293"/>
      <c r="S428" s="292"/>
      <c r="T428" s="317"/>
      <c r="U428" s="317"/>
      <c r="V428" s="291"/>
    </row>
    <row r="429" spans="7:22" ht="14.25" customHeight="1">
      <c r="G429" s="289"/>
      <c r="H429" s="290"/>
      <c r="L429" s="292"/>
      <c r="M429" s="292"/>
      <c r="P429" s="293"/>
      <c r="S429" s="292"/>
      <c r="T429" s="317"/>
      <c r="U429" s="317"/>
      <c r="V429" s="291"/>
    </row>
    <row r="430" spans="7:22" ht="14.25" customHeight="1">
      <c r="G430" s="289"/>
      <c r="H430" s="290"/>
      <c r="L430" s="292"/>
      <c r="M430" s="292"/>
      <c r="P430" s="293"/>
      <c r="S430" s="292"/>
      <c r="T430" s="317"/>
      <c r="U430" s="317"/>
      <c r="V430" s="291"/>
    </row>
    <row r="431" spans="7:22" ht="14.25" customHeight="1">
      <c r="G431" s="289"/>
      <c r="H431" s="290"/>
      <c r="L431" s="292"/>
      <c r="M431" s="292"/>
      <c r="P431" s="293"/>
      <c r="S431" s="292"/>
      <c r="T431" s="317"/>
      <c r="U431" s="317"/>
      <c r="V431" s="291"/>
    </row>
    <row r="432" spans="7:22" ht="14.25" customHeight="1">
      <c r="G432" s="289"/>
      <c r="H432" s="290"/>
      <c r="L432" s="292"/>
      <c r="M432" s="292"/>
      <c r="P432" s="293"/>
      <c r="S432" s="292"/>
      <c r="T432" s="317"/>
      <c r="U432" s="317"/>
      <c r="V432" s="291"/>
    </row>
    <row r="433" spans="7:22" ht="14.25" customHeight="1">
      <c r="G433" s="289"/>
      <c r="H433" s="290"/>
      <c r="L433" s="292"/>
      <c r="M433" s="292"/>
      <c r="P433" s="293"/>
      <c r="S433" s="292"/>
      <c r="T433" s="317"/>
      <c r="U433" s="317"/>
      <c r="V433" s="291"/>
    </row>
    <row r="434" spans="7:22" ht="14.25" customHeight="1">
      <c r="G434" s="289"/>
      <c r="H434" s="290"/>
      <c r="L434" s="292"/>
      <c r="M434" s="292"/>
      <c r="P434" s="293"/>
      <c r="S434" s="292"/>
      <c r="T434" s="317"/>
      <c r="U434" s="317"/>
      <c r="V434" s="291"/>
    </row>
    <row r="435" spans="7:22" ht="14.25" customHeight="1">
      <c r="G435" s="289"/>
      <c r="H435" s="290"/>
      <c r="L435" s="292"/>
      <c r="M435" s="292"/>
      <c r="P435" s="293"/>
      <c r="S435" s="292"/>
      <c r="T435" s="317"/>
      <c r="U435" s="317"/>
      <c r="V435" s="291"/>
    </row>
    <row r="436" spans="7:22" ht="14.25" customHeight="1">
      <c r="G436" s="289"/>
      <c r="H436" s="290"/>
      <c r="L436" s="292"/>
      <c r="M436" s="292"/>
      <c r="P436" s="293"/>
      <c r="S436" s="292"/>
      <c r="T436" s="317"/>
      <c r="U436" s="317"/>
      <c r="V436" s="291"/>
    </row>
    <row r="437" spans="7:22" ht="14.25" customHeight="1">
      <c r="G437" s="289"/>
      <c r="H437" s="290"/>
      <c r="L437" s="292"/>
      <c r="M437" s="292"/>
      <c r="P437" s="293"/>
      <c r="S437" s="292"/>
      <c r="T437" s="317"/>
      <c r="U437" s="317"/>
      <c r="V437" s="291"/>
    </row>
    <row r="438" spans="7:22" ht="14.25" customHeight="1">
      <c r="G438" s="289"/>
      <c r="H438" s="290"/>
      <c r="L438" s="292"/>
      <c r="M438" s="292"/>
      <c r="P438" s="293"/>
      <c r="S438" s="292"/>
      <c r="T438" s="317"/>
      <c r="U438" s="317"/>
      <c r="V438" s="291"/>
    </row>
    <row r="439" spans="7:22" ht="14.25" customHeight="1">
      <c r="G439" s="289"/>
      <c r="H439" s="290"/>
      <c r="L439" s="292"/>
      <c r="M439" s="292"/>
      <c r="P439" s="293"/>
      <c r="S439" s="292"/>
      <c r="T439" s="317"/>
      <c r="U439" s="317"/>
      <c r="V439" s="291"/>
    </row>
    <row r="440" spans="7:22" ht="14.25" customHeight="1">
      <c r="G440" s="289"/>
      <c r="H440" s="290"/>
      <c r="L440" s="292"/>
      <c r="M440" s="292"/>
      <c r="P440" s="293"/>
      <c r="S440" s="292"/>
      <c r="T440" s="317"/>
      <c r="U440" s="317"/>
      <c r="V440" s="291"/>
    </row>
    <row r="441" spans="7:22" ht="14.25" customHeight="1">
      <c r="G441" s="289"/>
      <c r="H441" s="290"/>
      <c r="L441" s="292"/>
      <c r="M441" s="292"/>
      <c r="P441" s="293"/>
      <c r="S441" s="292"/>
      <c r="T441" s="317"/>
      <c r="U441" s="317"/>
      <c r="V441" s="291"/>
    </row>
    <row r="442" spans="7:22" ht="14.25" customHeight="1">
      <c r="G442" s="289"/>
      <c r="H442" s="290"/>
      <c r="L442" s="292"/>
      <c r="M442" s="292"/>
      <c r="P442" s="293"/>
      <c r="S442" s="292"/>
      <c r="T442" s="317"/>
      <c r="U442" s="317"/>
      <c r="V442" s="291"/>
    </row>
    <row r="443" spans="7:22" ht="14.25" customHeight="1">
      <c r="G443" s="289"/>
      <c r="H443" s="290"/>
      <c r="L443" s="292"/>
      <c r="M443" s="292"/>
      <c r="P443" s="293"/>
      <c r="S443" s="292"/>
      <c r="T443" s="317"/>
      <c r="U443" s="317"/>
      <c r="V443" s="291"/>
    </row>
    <row r="444" spans="7:22" ht="14.25" customHeight="1">
      <c r="G444" s="289"/>
      <c r="H444" s="290"/>
      <c r="L444" s="292"/>
      <c r="M444" s="292"/>
      <c r="P444" s="293"/>
      <c r="S444" s="292"/>
      <c r="T444" s="317"/>
      <c r="U444" s="317"/>
      <c r="V444" s="291"/>
    </row>
    <row r="445" spans="7:22" ht="14.25" customHeight="1">
      <c r="G445" s="289"/>
      <c r="H445" s="290"/>
      <c r="L445" s="292"/>
      <c r="M445" s="292"/>
      <c r="P445" s="293"/>
      <c r="S445" s="292"/>
      <c r="T445" s="317"/>
      <c r="U445" s="317"/>
      <c r="V445" s="291"/>
    </row>
    <row r="446" spans="7:22" ht="14.25" customHeight="1">
      <c r="G446" s="289"/>
      <c r="H446" s="290"/>
      <c r="L446" s="292"/>
      <c r="M446" s="292"/>
      <c r="P446" s="293"/>
      <c r="S446" s="292"/>
      <c r="T446" s="317"/>
      <c r="U446" s="317"/>
      <c r="V446" s="291"/>
    </row>
    <row r="447" spans="7:22" ht="14.25" customHeight="1">
      <c r="G447" s="289"/>
      <c r="H447" s="290"/>
      <c r="L447" s="292"/>
      <c r="M447" s="292"/>
      <c r="P447" s="293"/>
      <c r="S447" s="292"/>
      <c r="T447" s="317"/>
      <c r="U447" s="317"/>
      <c r="V447" s="291"/>
    </row>
    <row r="448" spans="7:22" ht="14.25" customHeight="1">
      <c r="G448" s="289"/>
      <c r="H448" s="290"/>
      <c r="L448" s="292"/>
      <c r="M448" s="292"/>
      <c r="P448" s="293"/>
      <c r="S448" s="292"/>
      <c r="T448" s="317"/>
      <c r="U448" s="317"/>
      <c r="V448" s="291"/>
    </row>
    <row r="449" spans="7:22" ht="14.25" customHeight="1">
      <c r="G449" s="289"/>
      <c r="H449" s="290"/>
      <c r="L449" s="292"/>
      <c r="M449" s="292"/>
      <c r="P449" s="293"/>
      <c r="S449" s="292"/>
      <c r="T449" s="317"/>
      <c r="U449" s="317"/>
      <c r="V449" s="291"/>
    </row>
    <row r="450" spans="7:22" ht="14.25" customHeight="1">
      <c r="G450" s="289"/>
      <c r="H450" s="290"/>
      <c r="L450" s="292"/>
      <c r="M450" s="292"/>
      <c r="P450" s="293"/>
      <c r="S450" s="292"/>
      <c r="T450" s="317"/>
      <c r="U450" s="317"/>
      <c r="V450" s="291"/>
    </row>
    <row r="451" spans="7:22" ht="14.25" customHeight="1">
      <c r="G451" s="289"/>
      <c r="H451" s="290"/>
      <c r="L451" s="292"/>
      <c r="M451" s="292"/>
      <c r="P451" s="293"/>
      <c r="S451" s="292"/>
      <c r="T451" s="317"/>
      <c r="U451" s="317"/>
      <c r="V451" s="291"/>
    </row>
    <row r="452" spans="7:22" ht="14.25" customHeight="1">
      <c r="G452" s="289"/>
      <c r="H452" s="290"/>
      <c r="L452" s="292"/>
      <c r="M452" s="292"/>
      <c r="P452" s="293"/>
      <c r="S452" s="292"/>
      <c r="T452" s="317"/>
      <c r="U452" s="317"/>
      <c r="V452" s="291"/>
    </row>
    <row r="453" spans="7:22" ht="14.25" customHeight="1">
      <c r="G453" s="289"/>
      <c r="H453" s="290"/>
      <c r="L453" s="292"/>
      <c r="M453" s="292"/>
      <c r="P453" s="293"/>
      <c r="S453" s="292"/>
      <c r="T453" s="317"/>
      <c r="U453" s="317"/>
      <c r="V453" s="291"/>
    </row>
    <row r="454" spans="7:22" ht="14.25" customHeight="1">
      <c r="G454" s="289"/>
      <c r="H454" s="290"/>
      <c r="L454" s="292"/>
      <c r="M454" s="292"/>
      <c r="P454" s="293"/>
      <c r="S454" s="292"/>
      <c r="T454" s="317"/>
      <c r="U454" s="317"/>
      <c r="V454" s="291"/>
    </row>
    <row r="455" spans="7:22" ht="14.25" customHeight="1">
      <c r="G455" s="289"/>
      <c r="H455" s="290"/>
      <c r="L455" s="292"/>
      <c r="M455" s="292"/>
      <c r="P455" s="293"/>
      <c r="S455" s="292"/>
      <c r="T455" s="317"/>
      <c r="U455" s="317"/>
      <c r="V455" s="291"/>
    </row>
    <row r="456" spans="7:22" ht="14.25" customHeight="1">
      <c r="G456" s="289"/>
      <c r="H456" s="290"/>
      <c r="L456" s="292"/>
      <c r="M456" s="292"/>
      <c r="P456" s="293"/>
      <c r="S456" s="292"/>
      <c r="T456" s="317"/>
      <c r="U456" s="317"/>
      <c r="V456" s="291"/>
    </row>
    <row r="457" spans="7:22" ht="14.25" customHeight="1">
      <c r="G457" s="289"/>
      <c r="H457" s="290"/>
      <c r="L457" s="292"/>
      <c r="M457" s="292"/>
      <c r="P457" s="293"/>
      <c r="S457" s="292"/>
      <c r="T457" s="317"/>
      <c r="U457" s="317"/>
      <c r="V457" s="291"/>
    </row>
    <row r="458" spans="7:22" ht="14.25" customHeight="1">
      <c r="G458" s="289"/>
      <c r="H458" s="290"/>
      <c r="L458" s="292"/>
      <c r="M458" s="292"/>
      <c r="P458" s="293"/>
      <c r="S458" s="292"/>
      <c r="T458" s="317"/>
      <c r="U458" s="317"/>
      <c r="V458" s="291"/>
    </row>
    <row r="459" spans="7:22" ht="14.25" customHeight="1">
      <c r="G459" s="289"/>
      <c r="H459" s="290"/>
      <c r="L459" s="292"/>
      <c r="M459" s="292"/>
      <c r="P459" s="293"/>
      <c r="S459" s="292"/>
      <c r="T459" s="317"/>
      <c r="U459" s="317"/>
      <c r="V459" s="291"/>
    </row>
    <row r="460" spans="7:22" ht="14.25" customHeight="1">
      <c r="G460" s="289"/>
      <c r="H460" s="290"/>
      <c r="L460" s="292"/>
      <c r="M460" s="292"/>
      <c r="P460" s="293"/>
      <c r="S460" s="292"/>
      <c r="T460" s="317"/>
      <c r="U460" s="317"/>
      <c r="V460" s="291"/>
    </row>
    <row r="461" spans="7:22" ht="14.25" customHeight="1">
      <c r="G461" s="289"/>
      <c r="H461" s="290"/>
      <c r="L461" s="292"/>
      <c r="M461" s="292"/>
      <c r="P461" s="293"/>
      <c r="S461" s="292"/>
      <c r="T461" s="317"/>
      <c r="U461" s="317"/>
      <c r="V461" s="291"/>
    </row>
    <row r="462" spans="7:22" ht="14.25" customHeight="1">
      <c r="G462" s="289"/>
      <c r="H462" s="290"/>
      <c r="L462" s="292"/>
      <c r="M462" s="292"/>
      <c r="P462" s="293"/>
      <c r="S462" s="292"/>
      <c r="T462" s="317"/>
      <c r="U462" s="317"/>
      <c r="V462" s="291"/>
    </row>
    <row r="463" spans="7:22" ht="14.25" customHeight="1">
      <c r="G463" s="289"/>
      <c r="H463" s="290"/>
      <c r="L463" s="292"/>
      <c r="M463" s="292"/>
      <c r="P463" s="293"/>
      <c r="S463" s="292"/>
      <c r="T463" s="317"/>
      <c r="U463" s="317"/>
      <c r="V463" s="291"/>
    </row>
    <row r="464" spans="7:22" ht="14.25" customHeight="1">
      <c r="G464" s="289"/>
      <c r="H464" s="290"/>
      <c r="L464" s="292"/>
      <c r="M464" s="292"/>
      <c r="P464" s="293"/>
      <c r="S464" s="292"/>
      <c r="T464" s="317"/>
      <c r="U464" s="317"/>
      <c r="V464" s="291"/>
    </row>
    <row r="465" spans="7:22" ht="14.25" customHeight="1">
      <c r="G465" s="289"/>
      <c r="H465" s="290"/>
      <c r="L465" s="292"/>
      <c r="M465" s="292"/>
      <c r="P465" s="293"/>
      <c r="S465" s="292"/>
      <c r="T465" s="317"/>
      <c r="U465" s="317"/>
      <c r="V465" s="291"/>
    </row>
    <row r="466" spans="7:22" ht="14.25" customHeight="1">
      <c r="G466" s="289"/>
      <c r="H466" s="290"/>
      <c r="L466" s="292"/>
      <c r="M466" s="292"/>
      <c r="P466" s="293"/>
      <c r="S466" s="292"/>
      <c r="T466" s="317"/>
      <c r="U466" s="317"/>
      <c r="V466" s="291"/>
    </row>
    <row r="467" spans="7:22" ht="14.25" customHeight="1">
      <c r="G467" s="289"/>
      <c r="H467" s="290"/>
      <c r="L467" s="292"/>
      <c r="M467" s="292"/>
      <c r="P467" s="293"/>
      <c r="S467" s="292"/>
      <c r="T467" s="317"/>
      <c r="U467" s="317"/>
      <c r="V467" s="291"/>
    </row>
    <row r="468" spans="7:22" ht="14.25" customHeight="1">
      <c r="G468" s="289"/>
      <c r="H468" s="290"/>
      <c r="L468" s="292"/>
      <c r="M468" s="292"/>
      <c r="P468" s="293"/>
      <c r="S468" s="292"/>
      <c r="T468" s="317"/>
      <c r="U468" s="317"/>
      <c r="V468" s="291"/>
    </row>
    <row r="469" spans="7:22" ht="14.25" customHeight="1">
      <c r="G469" s="289"/>
      <c r="H469" s="290"/>
      <c r="L469" s="292"/>
      <c r="M469" s="292"/>
      <c r="P469" s="293"/>
      <c r="S469" s="292"/>
      <c r="T469" s="317"/>
      <c r="U469" s="317"/>
      <c r="V469" s="291"/>
    </row>
    <row r="470" spans="7:22" ht="14.25" customHeight="1">
      <c r="G470" s="289"/>
      <c r="H470" s="290"/>
      <c r="L470" s="292"/>
      <c r="M470" s="292"/>
      <c r="P470" s="293"/>
      <c r="S470" s="292"/>
      <c r="T470" s="317"/>
      <c r="U470" s="317"/>
      <c r="V470" s="291"/>
    </row>
    <row r="471" spans="7:22" ht="14.25" customHeight="1">
      <c r="G471" s="289"/>
      <c r="H471" s="290"/>
      <c r="L471" s="292"/>
      <c r="M471" s="292"/>
      <c r="P471" s="293"/>
      <c r="S471" s="292"/>
      <c r="T471" s="317"/>
      <c r="U471" s="317"/>
      <c r="V471" s="291"/>
    </row>
    <row r="472" spans="7:22" ht="14.25" customHeight="1">
      <c r="G472" s="289"/>
      <c r="H472" s="290"/>
      <c r="L472" s="292"/>
      <c r="M472" s="292"/>
      <c r="P472" s="293"/>
      <c r="S472" s="292"/>
      <c r="T472" s="317"/>
      <c r="U472" s="317"/>
      <c r="V472" s="291"/>
    </row>
    <row r="473" spans="7:22" ht="14.25" customHeight="1">
      <c r="G473" s="289"/>
      <c r="H473" s="290"/>
      <c r="L473" s="292"/>
      <c r="M473" s="292"/>
      <c r="P473" s="293"/>
      <c r="S473" s="292"/>
      <c r="T473" s="317"/>
      <c r="U473" s="317"/>
      <c r="V473" s="291"/>
    </row>
    <row r="474" spans="7:22" ht="14.25" customHeight="1">
      <c r="G474" s="289"/>
      <c r="H474" s="290"/>
      <c r="L474" s="292"/>
      <c r="M474" s="292"/>
      <c r="P474" s="293"/>
      <c r="S474" s="292"/>
      <c r="T474" s="317"/>
      <c r="U474" s="317"/>
      <c r="V474" s="291"/>
    </row>
    <row r="475" spans="7:22" ht="14.25" customHeight="1">
      <c r="G475" s="289"/>
      <c r="H475" s="290"/>
      <c r="L475" s="292"/>
      <c r="M475" s="292"/>
      <c r="P475" s="293"/>
      <c r="S475" s="292"/>
      <c r="T475" s="317"/>
      <c r="U475" s="317"/>
      <c r="V475" s="291"/>
    </row>
    <row r="476" spans="7:22" ht="14.25" customHeight="1">
      <c r="G476" s="289"/>
      <c r="H476" s="290"/>
      <c r="L476" s="292"/>
      <c r="M476" s="292"/>
      <c r="P476" s="293"/>
      <c r="S476" s="292"/>
      <c r="T476" s="317"/>
      <c r="U476" s="317"/>
      <c r="V476" s="291"/>
    </row>
    <row r="477" spans="7:22" ht="14.25" customHeight="1">
      <c r="G477" s="289"/>
      <c r="H477" s="290"/>
      <c r="L477" s="292"/>
      <c r="M477" s="292"/>
      <c r="P477" s="293"/>
      <c r="S477" s="292"/>
      <c r="T477" s="317"/>
      <c r="U477" s="317"/>
      <c r="V477" s="291"/>
    </row>
    <row r="478" spans="7:22" ht="14.25" customHeight="1">
      <c r="G478" s="289"/>
      <c r="H478" s="290"/>
      <c r="L478" s="292"/>
      <c r="M478" s="292"/>
      <c r="P478" s="293"/>
      <c r="S478" s="292"/>
      <c r="T478" s="317"/>
      <c r="U478" s="317"/>
      <c r="V478" s="291"/>
    </row>
    <row r="479" spans="7:22" ht="14.25" customHeight="1">
      <c r="G479" s="289"/>
      <c r="H479" s="290"/>
      <c r="L479" s="292"/>
      <c r="M479" s="292"/>
      <c r="P479" s="293"/>
      <c r="S479" s="292"/>
      <c r="T479" s="317"/>
      <c r="U479" s="317"/>
      <c r="V479" s="291"/>
    </row>
    <row r="480" spans="7:22" ht="14.25" customHeight="1">
      <c r="G480" s="289"/>
      <c r="H480" s="290"/>
      <c r="L480" s="292"/>
      <c r="M480" s="292"/>
      <c r="P480" s="293"/>
      <c r="S480" s="292"/>
      <c r="T480" s="317"/>
      <c r="U480" s="317"/>
      <c r="V480" s="291"/>
    </row>
    <row r="481" spans="7:22" ht="14.25" customHeight="1">
      <c r="G481" s="289"/>
      <c r="H481" s="290"/>
      <c r="L481" s="292"/>
      <c r="M481" s="292"/>
      <c r="P481" s="293"/>
      <c r="S481" s="292"/>
      <c r="T481" s="317"/>
      <c r="U481" s="317"/>
      <c r="V481" s="291"/>
    </row>
    <row r="482" spans="7:22" ht="14.25" customHeight="1">
      <c r="G482" s="289"/>
      <c r="H482" s="290"/>
      <c r="L482" s="292"/>
      <c r="M482" s="292"/>
      <c r="P482" s="293"/>
      <c r="S482" s="292"/>
      <c r="T482" s="317"/>
      <c r="U482" s="317"/>
      <c r="V482" s="291"/>
    </row>
    <row r="483" spans="7:22" ht="14.25" customHeight="1">
      <c r="G483" s="289"/>
      <c r="H483" s="290"/>
      <c r="L483" s="292"/>
      <c r="M483" s="292"/>
      <c r="P483" s="293"/>
      <c r="S483" s="292"/>
      <c r="T483" s="317"/>
      <c r="U483" s="317"/>
      <c r="V483" s="291"/>
    </row>
    <row r="484" spans="7:22" ht="14.25" customHeight="1">
      <c r="G484" s="289"/>
      <c r="H484" s="290"/>
      <c r="L484" s="292"/>
      <c r="M484" s="292"/>
      <c r="P484" s="293"/>
      <c r="S484" s="292"/>
      <c r="T484" s="317"/>
      <c r="U484" s="317"/>
      <c r="V484" s="291"/>
    </row>
    <row r="485" spans="7:22" ht="14.25" customHeight="1">
      <c r="G485" s="289"/>
      <c r="H485" s="290"/>
      <c r="L485" s="292"/>
      <c r="M485" s="292"/>
      <c r="P485" s="293"/>
      <c r="S485" s="292"/>
      <c r="T485" s="317"/>
      <c r="U485" s="317"/>
      <c r="V485" s="291"/>
    </row>
    <row r="486" spans="7:22" ht="14.25" customHeight="1">
      <c r="G486" s="289"/>
      <c r="H486" s="290"/>
      <c r="L486" s="292"/>
      <c r="M486" s="292"/>
      <c r="P486" s="293"/>
      <c r="S486" s="292"/>
      <c r="T486" s="317"/>
      <c r="U486" s="317"/>
      <c r="V486" s="291"/>
    </row>
    <row r="487" spans="7:22" ht="14.25" customHeight="1">
      <c r="G487" s="289"/>
      <c r="H487" s="290"/>
      <c r="L487" s="292"/>
      <c r="M487" s="292"/>
      <c r="P487" s="293"/>
      <c r="S487" s="292"/>
      <c r="T487" s="317"/>
      <c r="U487" s="317"/>
      <c r="V487" s="291"/>
    </row>
    <row r="488" spans="7:22" ht="14.25" customHeight="1">
      <c r="G488" s="289"/>
      <c r="H488" s="290"/>
      <c r="L488" s="292"/>
      <c r="M488" s="292"/>
      <c r="P488" s="293"/>
      <c r="S488" s="292"/>
      <c r="T488" s="317"/>
      <c r="U488" s="317"/>
      <c r="V488" s="291"/>
    </row>
    <row r="489" spans="7:22" ht="14.25" customHeight="1">
      <c r="G489" s="289"/>
      <c r="H489" s="290"/>
      <c r="L489" s="292"/>
      <c r="M489" s="292"/>
      <c r="P489" s="293"/>
      <c r="S489" s="292"/>
      <c r="T489" s="317"/>
      <c r="U489" s="317"/>
      <c r="V489" s="291"/>
    </row>
    <row r="490" spans="7:22" ht="14.25" customHeight="1">
      <c r="G490" s="289"/>
      <c r="H490" s="290"/>
      <c r="L490" s="292"/>
      <c r="M490" s="292"/>
      <c r="P490" s="293"/>
      <c r="S490" s="292"/>
      <c r="T490" s="317"/>
      <c r="U490" s="317"/>
      <c r="V490" s="291"/>
    </row>
    <row r="491" spans="7:22" ht="14.25" customHeight="1">
      <c r="G491" s="289"/>
      <c r="H491" s="290"/>
      <c r="L491" s="292"/>
      <c r="M491" s="292"/>
      <c r="P491" s="293"/>
      <c r="S491" s="292"/>
      <c r="T491" s="317"/>
      <c r="U491" s="317"/>
      <c r="V491" s="291"/>
    </row>
    <row r="492" spans="7:22" ht="14.25" customHeight="1">
      <c r="G492" s="289"/>
      <c r="H492" s="290"/>
      <c r="L492" s="292"/>
      <c r="M492" s="292"/>
      <c r="P492" s="293"/>
      <c r="S492" s="292"/>
      <c r="T492" s="317"/>
      <c r="U492" s="317"/>
      <c r="V492" s="291"/>
    </row>
    <row r="493" spans="7:22" ht="14.25" customHeight="1">
      <c r="G493" s="289"/>
      <c r="H493" s="290"/>
      <c r="L493" s="292"/>
      <c r="M493" s="292"/>
      <c r="P493" s="293"/>
      <c r="S493" s="292"/>
      <c r="T493" s="317"/>
      <c r="U493" s="317"/>
      <c r="V493" s="291"/>
    </row>
    <row r="494" spans="7:22" ht="14.25" customHeight="1">
      <c r="G494" s="289"/>
      <c r="H494" s="290"/>
      <c r="L494" s="292"/>
      <c r="M494" s="292"/>
      <c r="P494" s="293"/>
      <c r="S494" s="292"/>
      <c r="T494" s="317"/>
      <c r="U494" s="317"/>
      <c r="V494" s="291"/>
    </row>
    <row r="495" spans="7:22" ht="14.25" customHeight="1">
      <c r="G495" s="289"/>
      <c r="H495" s="290"/>
      <c r="L495" s="292"/>
      <c r="M495" s="292"/>
      <c r="P495" s="293"/>
      <c r="S495" s="292"/>
      <c r="T495" s="317"/>
      <c r="U495" s="317"/>
      <c r="V495" s="291"/>
    </row>
    <row r="496" spans="7:22" ht="14.25" customHeight="1">
      <c r="G496" s="289"/>
      <c r="H496" s="290"/>
      <c r="L496" s="292"/>
      <c r="M496" s="292"/>
      <c r="P496" s="293"/>
      <c r="S496" s="292"/>
      <c r="T496" s="317"/>
      <c r="U496" s="317"/>
      <c r="V496" s="291"/>
    </row>
    <row r="497" spans="7:22" ht="14.25" customHeight="1">
      <c r="G497" s="289"/>
      <c r="H497" s="290"/>
      <c r="L497" s="292"/>
      <c r="M497" s="292"/>
      <c r="P497" s="293"/>
      <c r="S497" s="292"/>
      <c r="T497" s="317"/>
      <c r="U497" s="317"/>
      <c r="V497" s="291"/>
    </row>
    <row r="498" spans="7:22" ht="14.25" customHeight="1">
      <c r="G498" s="289"/>
      <c r="H498" s="290"/>
      <c r="L498" s="292"/>
      <c r="M498" s="292"/>
      <c r="P498" s="293"/>
      <c r="S498" s="292"/>
      <c r="T498" s="317"/>
      <c r="U498" s="317"/>
      <c r="V498" s="291"/>
    </row>
    <row r="499" spans="7:22" ht="14.25" customHeight="1">
      <c r="G499" s="289"/>
      <c r="H499" s="290"/>
      <c r="L499" s="292"/>
      <c r="M499" s="292"/>
      <c r="P499" s="293"/>
      <c r="S499" s="292"/>
      <c r="T499" s="317"/>
      <c r="U499" s="317"/>
      <c r="V499" s="291"/>
    </row>
    <row r="500" spans="7:22" ht="14.25" customHeight="1">
      <c r="G500" s="289"/>
      <c r="H500" s="290"/>
      <c r="L500" s="292"/>
      <c r="M500" s="292"/>
      <c r="P500" s="293"/>
      <c r="S500" s="292"/>
      <c r="T500" s="317"/>
      <c r="U500" s="317"/>
      <c r="V500" s="291"/>
    </row>
    <row r="501" spans="7:22" ht="14.25" customHeight="1">
      <c r="G501" s="289"/>
      <c r="H501" s="290"/>
      <c r="L501" s="292"/>
      <c r="M501" s="292"/>
      <c r="P501" s="293"/>
      <c r="S501" s="292"/>
      <c r="T501" s="317"/>
      <c r="U501" s="317"/>
      <c r="V501" s="291"/>
    </row>
    <row r="502" spans="7:22" ht="14.25" customHeight="1">
      <c r="G502" s="289"/>
      <c r="H502" s="290"/>
      <c r="L502" s="292"/>
      <c r="M502" s="292"/>
      <c r="P502" s="293"/>
      <c r="S502" s="292"/>
      <c r="T502" s="317"/>
      <c r="U502" s="317"/>
      <c r="V502" s="291"/>
    </row>
    <row r="503" spans="7:22" ht="14.25" customHeight="1">
      <c r="G503" s="289"/>
      <c r="H503" s="290"/>
      <c r="L503" s="292"/>
      <c r="M503" s="292"/>
      <c r="P503" s="293"/>
      <c r="S503" s="292"/>
      <c r="T503" s="317"/>
      <c r="U503" s="317"/>
      <c r="V503" s="291"/>
    </row>
    <row r="504" spans="7:22" ht="14.25" customHeight="1">
      <c r="G504" s="289"/>
      <c r="H504" s="290"/>
      <c r="L504" s="292"/>
      <c r="M504" s="292"/>
      <c r="P504" s="293"/>
      <c r="S504" s="292"/>
      <c r="T504" s="317"/>
      <c r="U504" s="317"/>
      <c r="V504" s="291"/>
    </row>
    <row r="505" spans="7:22" ht="14.25" customHeight="1">
      <c r="G505" s="289"/>
      <c r="H505" s="290"/>
      <c r="L505" s="292"/>
      <c r="M505" s="292"/>
      <c r="P505" s="293"/>
      <c r="S505" s="292"/>
      <c r="T505" s="317"/>
      <c r="U505" s="317"/>
      <c r="V505" s="291"/>
    </row>
    <row r="506" spans="7:22" ht="14.25" customHeight="1">
      <c r="G506" s="289"/>
      <c r="H506" s="290"/>
      <c r="L506" s="292"/>
      <c r="M506" s="292"/>
      <c r="P506" s="293"/>
      <c r="S506" s="292"/>
      <c r="T506" s="317"/>
      <c r="U506" s="317"/>
      <c r="V506" s="291"/>
    </row>
    <row r="507" spans="7:22" ht="14.25" customHeight="1">
      <c r="G507" s="289"/>
      <c r="H507" s="290"/>
      <c r="L507" s="292"/>
      <c r="M507" s="292"/>
      <c r="P507" s="293"/>
      <c r="S507" s="292"/>
      <c r="T507" s="317"/>
      <c r="U507" s="317"/>
      <c r="V507" s="291"/>
    </row>
    <row r="508" spans="7:22" ht="14.25" customHeight="1">
      <c r="G508" s="289"/>
      <c r="H508" s="290"/>
      <c r="L508" s="292"/>
      <c r="M508" s="292"/>
      <c r="P508" s="293"/>
      <c r="S508" s="292"/>
      <c r="T508" s="317"/>
      <c r="U508" s="317"/>
      <c r="V508" s="291"/>
    </row>
    <row r="509" spans="7:22" ht="14.25" customHeight="1">
      <c r="G509" s="289"/>
      <c r="H509" s="290"/>
      <c r="L509" s="292"/>
      <c r="M509" s="292"/>
      <c r="P509" s="293"/>
      <c r="S509" s="292"/>
      <c r="T509" s="317"/>
      <c r="U509" s="317"/>
      <c r="V509" s="291"/>
    </row>
    <row r="510" spans="7:22" ht="14.25" customHeight="1">
      <c r="G510" s="289"/>
      <c r="H510" s="290"/>
      <c r="L510" s="292"/>
      <c r="M510" s="292"/>
      <c r="P510" s="293"/>
      <c r="S510" s="292"/>
      <c r="T510" s="317"/>
      <c r="U510" s="317"/>
      <c r="V510" s="291"/>
    </row>
    <row r="511" spans="7:22" ht="14.25" customHeight="1">
      <c r="G511" s="289"/>
      <c r="H511" s="290"/>
      <c r="L511" s="292"/>
      <c r="M511" s="292"/>
      <c r="P511" s="293"/>
      <c r="S511" s="292"/>
      <c r="T511" s="317"/>
      <c r="U511" s="317"/>
      <c r="V511" s="291"/>
    </row>
    <row r="512" spans="7:22" ht="14.25" customHeight="1">
      <c r="G512" s="289"/>
      <c r="H512" s="290"/>
      <c r="L512" s="292"/>
      <c r="M512" s="292"/>
      <c r="P512" s="293"/>
      <c r="S512" s="292"/>
      <c r="T512" s="317"/>
      <c r="U512" s="317"/>
      <c r="V512" s="291"/>
    </row>
    <row r="513" spans="7:22" ht="14.25" customHeight="1">
      <c r="G513" s="289"/>
      <c r="H513" s="290"/>
      <c r="L513" s="292"/>
      <c r="M513" s="292"/>
      <c r="P513" s="293"/>
      <c r="S513" s="292"/>
      <c r="T513" s="317"/>
      <c r="U513" s="317"/>
      <c r="V513" s="291"/>
    </row>
    <row r="514" spans="7:22" ht="14.25" customHeight="1">
      <c r="G514" s="289"/>
      <c r="H514" s="290"/>
      <c r="L514" s="292"/>
      <c r="M514" s="292"/>
      <c r="P514" s="293"/>
      <c r="S514" s="292"/>
      <c r="T514" s="317"/>
      <c r="U514" s="317"/>
      <c r="V514" s="291"/>
    </row>
    <row r="515" spans="7:22" ht="14.25" customHeight="1">
      <c r="G515" s="289"/>
      <c r="H515" s="290"/>
      <c r="L515" s="292"/>
      <c r="M515" s="292"/>
      <c r="P515" s="293"/>
      <c r="S515" s="292"/>
      <c r="T515" s="317"/>
      <c r="U515" s="317"/>
      <c r="V515" s="291"/>
    </row>
    <row r="516" spans="7:22" ht="14.25" customHeight="1">
      <c r="G516" s="289"/>
      <c r="H516" s="290"/>
      <c r="L516" s="292"/>
      <c r="M516" s="292"/>
      <c r="P516" s="293"/>
      <c r="S516" s="292"/>
      <c r="T516" s="317"/>
      <c r="U516" s="317"/>
      <c r="V516" s="291"/>
    </row>
    <row r="517" spans="7:22" ht="14.25" customHeight="1">
      <c r="G517" s="289"/>
      <c r="H517" s="290"/>
      <c r="L517" s="292"/>
      <c r="M517" s="292"/>
      <c r="P517" s="293"/>
      <c r="S517" s="292"/>
      <c r="T517" s="317"/>
      <c r="U517" s="317"/>
      <c r="V517" s="291"/>
    </row>
    <row r="518" spans="7:22" ht="14.25" customHeight="1">
      <c r="G518" s="289"/>
      <c r="H518" s="290"/>
      <c r="L518" s="292"/>
      <c r="M518" s="292"/>
      <c r="P518" s="293"/>
      <c r="S518" s="292"/>
      <c r="T518" s="317"/>
      <c r="U518" s="317"/>
      <c r="V518" s="291"/>
    </row>
    <row r="519" spans="7:22" ht="14.25" customHeight="1">
      <c r="G519" s="289"/>
      <c r="H519" s="290"/>
      <c r="L519" s="292"/>
      <c r="M519" s="292"/>
      <c r="P519" s="293"/>
      <c r="S519" s="292"/>
      <c r="T519" s="317"/>
      <c r="U519" s="317"/>
      <c r="V519" s="291"/>
    </row>
    <row r="520" spans="7:22" ht="14.25" customHeight="1">
      <c r="G520" s="289"/>
      <c r="H520" s="290"/>
      <c r="L520" s="292"/>
      <c r="M520" s="292"/>
      <c r="P520" s="293"/>
      <c r="S520" s="292"/>
      <c r="T520" s="317"/>
      <c r="U520" s="317"/>
      <c r="V520" s="291"/>
    </row>
    <row r="521" spans="7:22" ht="14.25" customHeight="1">
      <c r="G521" s="289"/>
      <c r="H521" s="290"/>
      <c r="L521" s="292"/>
      <c r="M521" s="292"/>
      <c r="P521" s="293"/>
      <c r="S521" s="292"/>
      <c r="T521" s="317"/>
      <c r="U521" s="317"/>
      <c r="V521" s="291"/>
    </row>
    <row r="522" spans="7:22" ht="14.25" customHeight="1">
      <c r="G522" s="289"/>
      <c r="H522" s="290"/>
      <c r="L522" s="292"/>
      <c r="M522" s="292"/>
      <c r="P522" s="293"/>
      <c r="S522" s="292"/>
      <c r="T522" s="317"/>
      <c r="U522" s="317"/>
      <c r="V522" s="291"/>
    </row>
    <row r="523" spans="7:22" ht="14.25" customHeight="1">
      <c r="G523" s="289"/>
      <c r="H523" s="290"/>
      <c r="L523" s="292"/>
      <c r="M523" s="292"/>
      <c r="P523" s="293"/>
      <c r="S523" s="292"/>
      <c r="T523" s="317"/>
      <c r="U523" s="317"/>
      <c r="V523" s="291"/>
    </row>
    <row r="524" spans="7:22" ht="14.25" customHeight="1">
      <c r="G524" s="289"/>
      <c r="H524" s="290"/>
      <c r="L524" s="292"/>
      <c r="M524" s="292"/>
      <c r="P524" s="293"/>
      <c r="S524" s="292"/>
      <c r="T524" s="317"/>
      <c r="U524" s="317"/>
      <c r="V524" s="291"/>
    </row>
    <row r="525" spans="7:22" ht="14.25" customHeight="1">
      <c r="G525" s="289"/>
      <c r="H525" s="290"/>
      <c r="L525" s="292"/>
      <c r="M525" s="292"/>
      <c r="P525" s="293"/>
      <c r="S525" s="292"/>
      <c r="T525" s="317"/>
      <c r="U525" s="317"/>
      <c r="V525" s="291"/>
    </row>
    <row r="526" spans="7:22" ht="14.25" customHeight="1">
      <c r="G526" s="289"/>
      <c r="H526" s="290"/>
      <c r="L526" s="292"/>
      <c r="M526" s="292"/>
      <c r="P526" s="293"/>
      <c r="S526" s="292"/>
      <c r="T526" s="317"/>
      <c r="U526" s="317"/>
      <c r="V526" s="291"/>
    </row>
    <row r="527" spans="7:22" ht="14.25" customHeight="1">
      <c r="G527" s="289"/>
      <c r="H527" s="290"/>
      <c r="L527" s="292"/>
      <c r="M527" s="292"/>
      <c r="P527" s="293"/>
      <c r="S527" s="292"/>
      <c r="T527" s="317"/>
      <c r="U527" s="317"/>
      <c r="V527" s="291"/>
    </row>
    <row r="528" spans="7:22" ht="14.25" customHeight="1">
      <c r="G528" s="289"/>
      <c r="H528" s="290"/>
      <c r="L528" s="292"/>
      <c r="M528" s="292"/>
      <c r="P528" s="293"/>
      <c r="S528" s="292"/>
      <c r="T528" s="317"/>
      <c r="U528" s="317"/>
      <c r="V528" s="291"/>
    </row>
    <row r="529" spans="7:22" ht="14.25" customHeight="1">
      <c r="G529" s="289"/>
      <c r="H529" s="290"/>
      <c r="L529" s="292"/>
      <c r="M529" s="292"/>
      <c r="P529" s="293"/>
      <c r="S529" s="292"/>
      <c r="T529" s="317"/>
      <c r="U529" s="317"/>
      <c r="V529" s="291"/>
    </row>
    <row r="530" spans="7:22" ht="14.25" customHeight="1">
      <c r="G530" s="289"/>
      <c r="H530" s="290"/>
      <c r="L530" s="292"/>
      <c r="M530" s="292"/>
      <c r="P530" s="293"/>
      <c r="S530" s="292"/>
      <c r="T530" s="317"/>
      <c r="U530" s="317"/>
      <c r="V530" s="291"/>
    </row>
    <row r="531" spans="7:22" ht="14.25" customHeight="1">
      <c r="G531" s="289"/>
      <c r="H531" s="290"/>
      <c r="L531" s="292"/>
      <c r="M531" s="292"/>
      <c r="P531" s="293"/>
      <c r="S531" s="292"/>
      <c r="T531" s="317"/>
      <c r="U531" s="317"/>
      <c r="V531" s="291"/>
    </row>
    <row r="532" spans="7:22" ht="14.25" customHeight="1">
      <c r="G532" s="289"/>
      <c r="H532" s="290"/>
      <c r="L532" s="292"/>
      <c r="M532" s="292"/>
      <c r="P532" s="293"/>
      <c r="S532" s="292"/>
      <c r="T532" s="317"/>
      <c r="U532" s="317"/>
      <c r="V532" s="291"/>
    </row>
    <row r="533" spans="7:22" ht="14.25" customHeight="1">
      <c r="G533" s="289"/>
      <c r="H533" s="290"/>
      <c r="L533" s="292"/>
      <c r="M533" s="292"/>
      <c r="P533" s="293"/>
      <c r="S533" s="292"/>
      <c r="T533" s="317"/>
      <c r="U533" s="317"/>
      <c r="V533" s="291"/>
    </row>
    <row r="534" spans="7:22" ht="14.25" customHeight="1">
      <c r="G534" s="289"/>
      <c r="H534" s="290"/>
      <c r="L534" s="292"/>
      <c r="M534" s="292"/>
      <c r="P534" s="293"/>
      <c r="S534" s="292"/>
      <c r="T534" s="317"/>
      <c r="U534" s="317"/>
      <c r="V534" s="291"/>
    </row>
    <row r="535" spans="7:22" ht="14.25" customHeight="1">
      <c r="G535" s="289"/>
      <c r="H535" s="290"/>
      <c r="L535" s="292"/>
      <c r="M535" s="292"/>
      <c r="P535" s="293"/>
      <c r="S535" s="292"/>
      <c r="T535" s="317"/>
      <c r="U535" s="317"/>
      <c r="V535" s="291"/>
    </row>
    <row r="536" spans="7:22" ht="14.25" customHeight="1">
      <c r="G536" s="289"/>
      <c r="H536" s="290"/>
      <c r="L536" s="292"/>
      <c r="M536" s="292"/>
      <c r="P536" s="293"/>
      <c r="S536" s="292"/>
      <c r="T536" s="317"/>
      <c r="U536" s="317"/>
      <c r="V536" s="291"/>
    </row>
    <row r="537" spans="7:22" ht="14.25" customHeight="1">
      <c r="G537" s="289"/>
      <c r="H537" s="290"/>
      <c r="L537" s="292"/>
      <c r="M537" s="292"/>
      <c r="P537" s="293"/>
      <c r="S537" s="292"/>
      <c r="T537" s="317"/>
      <c r="U537" s="317"/>
      <c r="V537" s="291"/>
    </row>
    <row r="538" spans="7:22" ht="14.25" customHeight="1">
      <c r="G538" s="289"/>
      <c r="H538" s="290"/>
      <c r="L538" s="292"/>
      <c r="M538" s="292"/>
      <c r="P538" s="293"/>
      <c r="S538" s="292"/>
      <c r="T538" s="317"/>
      <c r="U538" s="317"/>
      <c r="V538" s="291"/>
    </row>
    <row r="539" spans="7:22" ht="14.25" customHeight="1">
      <c r="G539" s="289"/>
      <c r="H539" s="290"/>
      <c r="L539" s="292"/>
      <c r="M539" s="292"/>
      <c r="P539" s="293"/>
      <c r="S539" s="292"/>
      <c r="T539" s="317"/>
      <c r="U539" s="317"/>
      <c r="V539" s="291"/>
    </row>
    <row r="540" spans="7:22" ht="14.25" customHeight="1">
      <c r="G540" s="289"/>
      <c r="H540" s="290"/>
      <c r="L540" s="292"/>
      <c r="M540" s="292"/>
      <c r="P540" s="293"/>
      <c r="S540" s="292"/>
      <c r="T540" s="317"/>
      <c r="U540" s="317"/>
      <c r="V540" s="291"/>
    </row>
    <row r="541" spans="7:22" ht="14.25" customHeight="1">
      <c r="G541" s="289"/>
      <c r="H541" s="290"/>
      <c r="L541" s="292"/>
      <c r="M541" s="292"/>
      <c r="P541" s="293"/>
      <c r="S541" s="292"/>
      <c r="T541" s="317"/>
      <c r="U541" s="317"/>
      <c r="V541" s="291"/>
    </row>
    <row r="542" spans="7:22" ht="14.25" customHeight="1">
      <c r="G542" s="289"/>
      <c r="H542" s="290"/>
      <c r="L542" s="292"/>
      <c r="M542" s="292"/>
      <c r="P542" s="293"/>
      <c r="S542" s="292"/>
      <c r="T542" s="317"/>
      <c r="U542" s="317"/>
      <c r="V542" s="291"/>
    </row>
    <row r="543" spans="7:22" ht="14.25" customHeight="1">
      <c r="G543" s="289"/>
      <c r="H543" s="290"/>
      <c r="L543" s="292"/>
      <c r="M543" s="292"/>
      <c r="P543" s="293"/>
      <c r="S543" s="292"/>
      <c r="T543" s="317"/>
      <c r="U543" s="317"/>
      <c r="V543" s="291"/>
    </row>
    <row r="544" spans="7:22" ht="14.25" customHeight="1">
      <c r="G544" s="289"/>
      <c r="H544" s="290"/>
      <c r="L544" s="292"/>
      <c r="M544" s="292"/>
      <c r="P544" s="293"/>
      <c r="S544" s="292"/>
      <c r="T544" s="317"/>
      <c r="U544" s="317"/>
      <c r="V544" s="291"/>
    </row>
    <row r="545" spans="7:22" ht="14.25" customHeight="1">
      <c r="G545" s="289"/>
      <c r="H545" s="290"/>
      <c r="L545" s="292"/>
      <c r="M545" s="292"/>
      <c r="P545" s="293"/>
      <c r="S545" s="292"/>
      <c r="T545" s="317"/>
      <c r="U545" s="317"/>
      <c r="V545" s="291"/>
    </row>
    <row r="546" spans="7:22" ht="14.25" customHeight="1">
      <c r="G546" s="289"/>
      <c r="H546" s="290"/>
      <c r="L546" s="292"/>
      <c r="M546" s="292"/>
      <c r="P546" s="293"/>
      <c r="S546" s="292"/>
      <c r="T546" s="317"/>
      <c r="U546" s="317"/>
      <c r="V546" s="291"/>
    </row>
    <row r="547" spans="7:22" ht="14.25" customHeight="1">
      <c r="G547" s="289"/>
      <c r="H547" s="290"/>
      <c r="L547" s="292"/>
      <c r="M547" s="292"/>
      <c r="P547" s="293"/>
      <c r="S547" s="292"/>
      <c r="T547" s="317"/>
      <c r="U547" s="317"/>
      <c r="V547" s="291"/>
    </row>
    <row r="548" spans="7:22" ht="14.25" customHeight="1">
      <c r="G548" s="289"/>
      <c r="H548" s="290"/>
      <c r="L548" s="292"/>
      <c r="M548" s="292"/>
      <c r="P548" s="293"/>
      <c r="S548" s="292"/>
      <c r="T548" s="317"/>
      <c r="U548" s="317"/>
      <c r="V548" s="291"/>
    </row>
    <row r="549" spans="7:22" ht="14.25" customHeight="1">
      <c r="G549" s="289"/>
      <c r="H549" s="290"/>
      <c r="L549" s="292"/>
      <c r="M549" s="292"/>
      <c r="P549" s="293"/>
      <c r="S549" s="292"/>
      <c r="T549" s="317"/>
      <c r="U549" s="317"/>
      <c r="V549" s="291"/>
    </row>
    <row r="550" spans="7:22" ht="14.25" customHeight="1">
      <c r="G550" s="289"/>
      <c r="H550" s="290"/>
      <c r="L550" s="292"/>
      <c r="M550" s="292"/>
      <c r="P550" s="293"/>
      <c r="S550" s="292"/>
      <c r="T550" s="317"/>
      <c r="U550" s="317"/>
      <c r="V550" s="291"/>
    </row>
    <row r="551" spans="7:22" ht="14.25" customHeight="1">
      <c r="G551" s="289"/>
      <c r="H551" s="290"/>
      <c r="L551" s="292"/>
      <c r="M551" s="292"/>
      <c r="P551" s="293"/>
      <c r="S551" s="292"/>
      <c r="T551" s="317"/>
      <c r="U551" s="317"/>
      <c r="V551" s="291"/>
    </row>
    <row r="552" spans="7:22" ht="14.25" customHeight="1">
      <c r="G552" s="289"/>
      <c r="H552" s="290"/>
      <c r="L552" s="292"/>
      <c r="M552" s="292"/>
      <c r="P552" s="293"/>
      <c r="S552" s="292"/>
      <c r="T552" s="317"/>
      <c r="U552" s="317"/>
      <c r="V552" s="291"/>
    </row>
    <row r="553" spans="7:22" ht="14.25" customHeight="1">
      <c r="G553" s="289"/>
      <c r="H553" s="290"/>
      <c r="L553" s="292"/>
      <c r="M553" s="292"/>
      <c r="P553" s="293"/>
      <c r="S553" s="292"/>
      <c r="T553" s="317"/>
      <c r="U553" s="317"/>
      <c r="V553" s="291"/>
    </row>
    <row r="554" spans="7:22" ht="14.25" customHeight="1">
      <c r="G554" s="289"/>
      <c r="H554" s="290"/>
      <c r="L554" s="292"/>
      <c r="M554" s="292"/>
      <c r="P554" s="293"/>
      <c r="S554" s="292"/>
      <c r="T554" s="317"/>
      <c r="U554" s="317"/>
      <c r="V554" s="291"/>
    </row>
    <row r="555" spans="7:22" ht="14.25" customHeight="1">
      <c r="G555" s="289"/>
      <c r="H555" s="290"/>
      <c r="L555" s="292"/>
      <c r="M555" s="292"/>
      <c r="P555" s="293"/>
      <c r="S555" s="292"/>
      <c r="T555" s="317"/>
      <c r="U555" s="317"/>
      <c r="V555" s="291"/>
    </row>
    <row r="556" spans="7:22" ht="14.25" customHeight="1">
      <c r="G556" s="289"/>
      <c r="H556" s="290"/>
      <c r="L556" s="292"/>
      <c r="M556" s="292"/>
      <c r="P556" s="293"/>
      <c r="S556" s="292"/>
      <c r="T556" s="317"/>
      <c r="U556" s="317"/>
      <c r="V556" s="291"/>
    </row>
    <row r="557" spans="7:22" ht="14.25" customHeight="1">
      <c r="G557" s="289"/>
      <c r="H557" s="290"/>
      <c r="L557" s="292"/>
      <c r="M557" s="292"/>
      <c r="P557" s="293"/>
      <c r="S557" s="292"/>
      <c r="T557" s="317"/>
      <c r="U557" s="317"/>
      <c r="V557" s="291"/>
    </row>
    <row r="558" spans="7:22" ht="14.25" customHeight="1">
      <c r="G558" s="289"/>
      <c r="H558" s="290"/>
      <c r="L558" s="292"/>
      <c r="M558" s="292"/>
      <c r="P558" s="293"/>
      <c r="S558" s="292"/>
      <c r="T558" s="317"/>
      <c r="U558" s="317"/>
      <c r="V558" s="291"/>
    </row>
    <row r="559" spans="7:22" ht="14.25" customHeight="1">
      <c r="G559" s="289"/>
      <c r="H559" s="290"/>
      <c r="L559" s="292"/>
      <c r="M559" s="292"/>
      <c r="P559" s="293"/>
      <c r="S559" s="292"/>
      <c r="T559" s="317"/>
      <c r="U559" s="317"/>
      <c r="V559" s="291"/>
    </row>
    <row r="560" spans="7:22" ht="14.25" customHeight="1">
      <c r="G560" s="289"/>
      <c r="H560" s="290"/>
      <c r="L560" s="292"/>
      <c r="M560" s="292"/>
      <c r="P560" s="293"/>
      <c r="S560" s="292"/>
      <c r="T560" s="317"/>
      <c r="U560" s="317"/>
      <c r="V560" s="291"/>
    </row>
    <row r="561" spans="7:22" ht="14.25" customHeight="1">
      <c r="G561" s="289"/>
      <c r="H561" s="290"/>
      <c r="L561" s="292"/>
      <c r="M561" s="292"/>
      <c r="P561" s="293"/>
      <c r="S561" s="292"/>
      <c r="T561" s="317"/>
      <c r="U561" s="317"/>
      <c r="V561" s="291"/>
    </row>
    <row r="562" spans="7:22" ht="14.25" customHeight="1">
      <c r="G562" s="289"/>
      <c r="H562" s="290"/>
      <c r="L562" s="292"/>
      <c r="M562" s="292"/>
      <c r="P562" s="293"/>
      <c r="S562" s="292"/>
      <c r="T562" s="317"/>
      <c r="U562" s="317"/>
      <c r="V562" s="291"/>
    </row>
    <row r="563" spans="7:22" ht="14.25" customHeight="1">
      <c r="G563" s="289"/>
      <c r="H563" s="290"/>
      <c r="L563" s="292"/>
      <c r="M563" s="292"/>
      <c r="P563" s="293"/>
      <c r="S563" s="292"/>
      <c r="T563" s="317"/>
      <c r="U563" s="317"/>
      <c r="V563" s="291"/>
    </row>
    <row r="564" spans="7:22" ht="14.25" customHeight="1">
      <c r="G564" s="289"/>
      <c r="H564" s="290"/>
      <c r="L564" s="292"/>
      <c r="M564" s="292"/>
      <c r="P564" s="293"/>
      <c r="S564" s="292"/>
      <c r="T564" s="317"/>
      <c r="U564" s="317"/>
      <c r="V564" s="291"/>
    </row>
    <row r="565" spans="7:22" ht="14.25" customHeight="1">
      <c r="G565" s="289"/>
      <c r="H565" s="290"/>
      <c r="L565" s="292"/>
      <c r="M565" s="292"/>
      <c r="P565" s="293"/>
      <c r="S565" s="292"/>
      <c r="T565" s="317"/>
      <c r="U565" s="317"/>
      <c r="V565" s="291"/>
    </row>
    <row r="566" spans="7:22" ht="14.25" customHeight="1">
      <c r="G566" s="289"/>
      <c r="H566" s="290"/>
      <c r="L566" s="292"/>
      <c r="M566" s="292"/>
      <c r="P566" s="293"/>
      <c r="S566" s="292"/>
      <c r="T566" s="317"/>
      <c r="U566" s="317"/>
      <c r="V566" s="291"/>
    </row>
    <row r="567" spans="7:22" ht="14.25" customHeight="1">
      <c r="G567" s="289"/>
      <c r="H567" s="290"/>
      <c r="L567" s="292"/>
      <c r="M567" s="292"/>
      <c r="P567" s="293"/>
      <c r="S567" s="292"/>
      <c r="T567" s="317"/>
      <c r="U567" s="317"/>
      <c r="V567" s="291"/>
    </row>
    <row r="568" spans="7:22" ht="14.25" customHeight="1">
      <c r="G568" s="289"/>
      <c r="H568" s="290"/>
      <c r="L568" s="292"/>
      <c r="M568" s="292"/>
      <c r="P568" s="293"/>
      <c r="S568" s="292"/>
      <c r="T568" s="317"/>
      <c r="U568" s="317"/>
      <c r="V568" s="291"/>
    </row>
    <row r="569" spans="7:22" ht="14.25" customHeight="1">
      <c r="G569" s="289"/>
      <c r="H569" s="290"/>
      <c r="L569" s="292"/>
      <c r="M569" s="292"/>
      <c r="P569" s="293"/>
      <c r="S569" s="292"/>
      <c r="T569" s="317"/>
      <c r="U569" s="317"/>
      <c r="V569" s="291"/>
    </row>
    <row r="570" spans="7:22" ht="14.25" customHeight="1">
      <c r="G570" s="289"/>
      <c r="H570" s="290"/>
      <c r="L570" s="292"/>
      <c r="M570" s="292"/>
      <c r="P570" s="293"/>
      <c r="S570" s="292"/>
      <c r="T570" s="317"/>
      <c r="U570" s="317"/>
      <c r="V570" s="291"/>
    </row>
    <row r="571" spans="7:22" ht="14.25" customHeight="1">
      <c r="G571" s="289"/>
      <c r="H571" s="290"/>
      <c r="L571" s="292"/>
      <c r="M571" s="292"/>
      <c r="P571" s="293"/>
      <c r="S571" s="292"/>
      <c r="T571" s="317"/>
      <c r="U571" s="317"/>
      <c r="V571" s="291"/>
    </row>
    <row r="572" spans="7:22" ht="14.25" customHeight="1">
      <c r="G572" s="289"/>
      <c r="H572" s="290"/>
      <c r="L572" s="292"/>
      <c r="M572" s="292"/>
      <c r="P572" s="293"/>
      <c r="S572" s="292"/>
      <c r="T572" s="317"/>
      <c r="U572" s="317"/>
      <c r="V572" s="291"/>
    </row>
    <row r="573" spans="7:22" ht="14.25" customHeight="1">
      <c r="G573" s="289"/>
      <c r="H573" s="290"/>
      <c r="L573" s="292"/>
      <c r="M573" s="292"/>
      <c r="P573" s="293"/>
      <c r="S573" s="292"/>
      <c r="T573" s="317"/>
      <c r="U573" s="317"/>
      <c r="V573" s="291"/>
    </row>
    <row r="574" spans="7:22" ht="14.25" customHeight="1">
      <c r="G574" s="289"/>
      <c r="H574" s="290"/>
      <c r="L574" s="292"/>
      <c r="M574" s="292"/>
      <c r="P574" s="293"/>
      <c r="S574" s="292"/>
      <c r="T574" s="317"/>
      <c r="U574" s="317"/>
      <c r="V574" s="291"/>
    </row>
    <row r="575" spans="7:22" ht="14.25" customHeight="1">
      <c r="G575" s="289"/>
      <c r="H575" s="290"/>
      <c r="L575" s="292"/>
      <c r="M575" s="292"/>
      <c r="P575" s="293"/>
      <c r="S575" s="292"/>
      <c r="T575" s="317"/>
      <c r="U575" s="317"/>
      <c r="V575" s="291"/>
    </row>
    <row r="576" spans="7:22" ht="14.25" customHeight="1">
      <c r="G576" s="289"/>
      <c r="H576" s="290"/>
      <c r="L576" s="292"/>
      <c r="M576" s="292"/>
      <c r="P576" s="293"/>
      <c r="S576" s="292"/>
      <c r="T576" s="317"/>
      <c r="U576" s="317"/>
      <c r="V576" s="291"/>
    </row>
    <row r="577" spans="7:22" ht="14.25" customHeight="1">
      <c r="G577" s="289"/>
      <c r="H577" s="290"/>
      <c r="L577" s="292"/>
      <c r="M577" s="292"/>
      <c r="P577" s="293"/>
      <c r="S577" s="292"/>
      <c r="T577" s="317"/>
      <c r="U577" s="317"/>
      <c r="V577" s="291"/>
    </row>
    <row r="578" spans="7:22" ht="14.25" customHeight="1">
      <c r="G578" s="289"/>
      <c r="H578" s="290"/>
      <c r="L578" s="292"/>
      <c r="M578" s="292"/>
      <c r="P578" s="293"/>
      <c r="S578" s="292"/>
      <c r="T578" s="317"/>
      <c r="U578" s="317"/>
      <c r="V578" s="291"/>
    </row>
    <row r="579" spans="7:22" ht="14.25" customHeight="1">
      <c r="G579" s="289"/>
      <c r="H579" s="290"/>
      <c r="L579" s="292"/>
      <c r="M579" s="292"/>
      <c r="P579" s="293"/>
      <c r="S579" s="292"/>
      <c r="T579" s="317"/>
      <c r="U579" s="317"/>
      <c r="V579" s="291"/>
    </row>
    <row r="580" spans="7:22" ht="14.25" customHeight="1">
      <c r="G580" s="289"/>
      <c r="H580" s="290"/>
      <c r="L580" s="292"/>
      <c r="M580" s="292"/>
      <c r="P580" s="293"/>
      <c r="S580" s="292"/>
      <c r="T580" s="317"/>
      <c r="U580" s="317"/>
      <c r="V580" s="291"/>
    </row>
    <row r="581" spans="7:22" ht="14.25" customHeight="1">
      <c r="G581" s="289"/>
      <c r="H581" s="290"/>
      <c r="L581" s="292"/>
      <c r="M581" s="292"/>
      <c r="P581" s="293"/>
      <c r="S581" s="292"/>
      <c r="T581" s="317"/>
      <c r="U581" s="317"/>
      <c r="V581" s="291"/>
    </row>
    <row r="582" spans="7:22" ht="14.25" customHeight="1">
      <c r="G582" s="289"/>
      <c r="H582" s="290"/>
      <c r="L582" s="292"/>
      <c r="M582" s="292"/>
      <c r="P582" s="293"/>
      <c r="S582" s="292"/>
      <c r="T582" s="317"/>
      <c r="U582" s="317"/>
      <c r="V582" s="291"/>
    </row>
    <row r="583" spans="7:22" ht="14.25" customHeight="1">
      <c r="G583" s="289"/>
      <c r="H583" s="290"/>
      <c r="L583" s="292"/>
      <c r="M583" s="292"/>
      <c r="P583" s="293"/>
      <c r="S583" s="292"/>
      <c r="T583" s="317"/>
      <c r="U583" s="317"/>
      <c r="V583" s="291"/>
    </row>
    <row r="584" spans="7:22" ht="14.25" customHeight="1">
      <c r="G584" s="289"/>
      <c r="H584" s="290"/>
      <c r="L584" s="292"/>
      <c r="M584" s="292"/>
      <c r="P584" s="293"/>
      <c r="S584" s="292"/>
      <c r="T584" s="317"/>
      <c r="U584" s="317"/>
      <c r="V584" s="291"/>
    </row>
    <row r="585" spans="7:22" ht="14.25" customHeight="1">
      <c r="G585" s="289"/>
      <c r="H585" s="290"/>
      <c r="L585" s="292"/>
      <c r="M585" s="292"/>
      <c r="P585" s="293"/>
      <c r="S585" s="292"/>
      <c r="T585" s="317"/>
      <c r="U585" s="317"/>
      <c r="V585" s="291"/>
    </row>
    <row r="586" spans="7:22" ht="14.25" customHeight="1">
      <c r="G586" s="289"/>
      <c r="H586" s="290"/>
      <c r="L586" s="292"/>
      <c r="M586" s="292"/>
      <c r="P586" s="293"/>
      <c r="S586" s="292"/>
      <c r="T586" s="317"/>
      <c r="U586" s="317"/>
      <c r="V586" s="291"/>
    </row>
    <row r="587" spans="7:22" ht="14.25" customHeight="1">
      <c r="G587" s="289"/>
      <c r="H587" s="290"/>
      <c r="L587" s="292"/>
      <c r="M587" s="292"/>
      <c r="P587" s="293"/>
      <c r="S587" s="292"/>
      <c r="T587" s="317"/>
      <c r="U587" s="317"/>
      <c r="V587" s="291"/>
    </row>
    <row r="588" spans="7:22" ht="14.25" customHeight="1">
      <c r="G588" s="289"/>
      <c r="H588" s="290"/>
      <c r="L588" s="292"/>
      <c r="M588" s="292"/>
      <c r="P588" s="293"/>
      <c r="S588" s="292"/>
      <c r="T588" s="317"/>
      <c r="U588" s="317"/>
      <c r="V588" s="291"/>
    </row>
    <row r="589" spans="7:22" ht="14.25" customHeight="1">
      <c r="G589" s="289"/>
      <c r="H589" s="290"/>
      <c r="L589" s="292"/>
      <c r="M589" s="292"/>
      <c r="P589" s="293"/>
      <c r="S589" s="292"/>
      <c r="T589" s="317"/>
      <c r="U589" s="317"/>
      <c r="V589" s="291"/>
    </row>
    <row r="590" spans="7:22" ht="14.25" customHeight="1">
      <c r="G590" s="289"/>
      <c r="H590" s="290"/>
      <c r="L590" s="292"/>
      <c r="M590" s="292"/>
      <c r="P590" s="293"/>
      <c r="S590" s="292"/>
      <c r="T590" s="317"/>
      <c r="U590" s="317"/>
      <c r="V590" s="291"/>
    </row>
    <row r="591" spans="7:22" ht="14.25" customHeight="1">
      <c r="G591" s="289"/>
      <c r="H591" s="290"/>
      <c r="L591" s="292"/>
      <c r="M591" s="292"/>
      <c r="P591" s="293"/>
      <c r="S591" s="292"/>
      <c r="T591" s="317"/>
      <c r="U591" s="317"/>
      <c r="V591" s="291"/>
    </row>
    <row r="592" spans="7:22" ht="14.25" customHeight="1">
      <c r="G592" s="289"/>
      <c r="H592" s="290"/>
      <c r="L592" s="292"/>
      <c r="M592" s="292"/>
      <c r="P592" s="293"/>
      <c r="S592" s="292"/>
      <c r="T592" s="317"/>
      <c r="U592" s="317"/>
      <c r="V592" s="291"/>
    </row>
    <row r="593" spans="7:22" ht="14.25" customHeight="1">
      <c r="G593" s="289"/>
      <c r="H593" s="290"/>
      <c r="L593" s="292"/>
      <c r="M593" s="292"/>
      <c r="P593" s="293"/>
      <c r="S593" s="292"/>
      <c r="T593" s="317"/>
      <c r="U593" s="317"/>
      <c r="V593" s="291"/>
    </row>
    <row r="594" spans="7:22" ht="14.25" customHeight="1">
      <c r="G594" s="289"/>
      <c r="H594" s="290"/>
      <c r="L594" s="292"/>
      <c r="M594" s="292"/>
      <c r="P594" s="293"/>
      <c r="S594" s="292"/>
      <c r="T594" s="317"/>
      <c r="U594" s="317"/>
      <c r="V594" s="291"/>
    </row>
    <row r="595" spans="7:22" ht="14.25" customHeight="1">
      <c r="G595" s="289"/>
      <c r="H595" s="290"/>
      <c r="L595" s="292"/>
      <c r="M595" s="292"/>
      <c r="P595" s="293"/>
      <c r="S595" s="292"/>
      <c r="T595" s="317"/>
      <c r="U595" s="317"/>
      <c r="V595" s="291"/>
    </row>
    <row r="596" spans="7:22" ht="14.25" customHeight="1">
      <c r="G596" s="289"/>
      <c r="H596" s="290"/>
      <c r="L596" s="292"/>
      <c r="M596" s="292"/>
      <c r="P596" s="293"/>
      <c r="S596" s="292"/>
      <c r="T596" s="317"/>
      <c r="U596" s="317"/>
      <c r="V596" s="291"/>
    </row>
    <row r="597" spans="7:22" ht="14.25" customHeight="1">
      <c r="G597" s="289"/>
      <c r="H597" s="290"/>
      <c r="L597" s="292"/>
      <c r="M597" s="292"/>
      <c r="P597" s="293"/>
      <c r="S597" s="292"/>
      <c r="T597" s="317"/>
      <c r="U597" s="317"/>
      <c r="V597" s="291"/>
    </row>
    <row r="598" spans="7:22" ht="14.25" customHeight="1">
      <c r="G598" s="289"/>
      <c r="H598" s="290"/>
      <c r="L598" s="292"/>
      <c r="M598" s="292"/>
      <c r="P598" s="293"/>
      <c r="S598" s="292"/>
      <c r="T598" s="317"/>
      <c r="U598" s="317"/>
      <c r="V598" s="291"/>
    </row>
    <row r="599" spans="7:22" ht="14.25" customHeight="1">
      <c r="G599" s="289"/>
      <c r="H599" s="290"/>
      <c r="L599" s="292"/>
      <c r="M599" s="292"/>
      <c r="P599" s="293"/>
      <c r="S599" s="292"/>
      <c r="T599" s="317"/>
      <c r="U599" s="317"/>
      <c r="V599" s="291"/>
    </row>
    <row r="600" spans="7:22" ht="14.25" customHeight="1">
      <c r="G600" s="289"/>
      <c r="H600" s="290"/>
      <c r="L600" s="292"/>
      <c r="M600" s="292"/>
      <c r="P600" s="293"/>
      <c r="S600" s="292"/>
      <c r="T600" s="317"/>
      <c r="U600" s="317"/>
      <c r="V600" s="291"/>
    </row>
    <row r="601" spans="7:22" ht="14.25" customHeight="1">
      <c r="G601" s="289"/>
      <c r="H601" s="290"/>
      <c r="L601" s="292"/>
      <c r="M601" s="292"/>
      <c r="P601" s="293"/>
      <c r="S601" s="292"/>
      <c r="T601" s="317"/>
      <c r="U601" s="317"/>
      <c r="V601" s="291"/>
    </row>
    <row r="602" spans="7:22" ht="14.25" customHeight="1">
      <c r="G602" s="289"/>
      <c r="H602" s="290"/>
      <c r="L602" s="292"/>
      <c r="M602" s="292"/>
      <c r="P602" s="293"/>
      <c r="S602" s="292"/>
      <c r="T602" s="317"/>
      <c r="U602" s="317"/>
      <c r="V602" s="291"/>
    </row>
    <row r="603" spans="7:22" ht="14.25" customHeight="1">
      <c r="G603" s="289"/>
      <c r="H603" s="290"/>
      <c r="L603" s="292"/>
      <c r="M603" s="292"/>
      <c r="P603" s="293"/>
      <c r="S603" s="292"/>
      <c r="T603" s="317"/>
      <c r="U603" s="317"/>
      <c r="V603" s="291"/>
    </row>
    <row r="604" spans="7:22" ht="14.25" customHeight="1">
      <c r="G604" s="289"/>
      <c r="H604" s="290"/>
      <c r="L604" s="292"/>
      <c r="M604" s="292"/>
      <c r="P604" s="293"/>
      <c r="S604" s="292"/>
      <c r="T604" s="317"/>
      <c r="U604" s="317"/>
      <c r="V604" s="291"/>
    </row>
    <row r="605" spans="7:22" ht="14.25" customHeight="1">
      <c r="G605" s="289"/>
      <c r="H605" s="290"/>
      <c r="L605" s="292"/>
      <c r="M605" s="292"/>
      <c r="P605" s="293"/>
      <c r="S605" s="292"/>
      <c r="T605" s="317"/>
      <c r="U605" s="317"/>
      <c r="V605" s="291"/>
    </row>
    <row r="606" spans="7:22" ht="14.25" customHeight="1">
      <c r="G606" s="289"/>
      <c r="H606" s="290"/>
      <c r="L606" s="292"/>
      <c r="M606" s="292"/>
      <c r="P606" s="293"/>
      <c r="S606" s="292"/>
      <c r="T606" s="317"/>
      <c r="U606" s="317"/>
      <c r="V606" s="291"/>
    </row>
    <row r="607" spans="7:22" ht="14.25" customHeight="1">
      <c r="G607" s="289"/>
      <c r="H607" s="290"/>
      <c r="L607" s="292"/>
      <c r="M607" s="292"/>
      <c r="P607" s="293"/>
      <c r="S607" s="292"/>
      <c r="T607" s="317"/>
      <c r="U607" s="317"/>
      <c r="V607" s="291"/>
    </row>
    <row r="608" spans="7:22" ht="14.25" customHeight="1">
      <c r="G608" s="289"/>
      <c r="H608" s="290"/>
      <c r="L608" s="292"/>
      <c r="M608" s="292"/>
      <c r="P608" s="293"/>
      <c r="S608" s="292"/>
      <c r="T608" s="317"/>
      <c r="U608" s="317"/>
      <c r="V608" s="291"/>
    </row>
    <row r="609" spans="7:22" ht="14.25" customHeight="1">
      <c r="G609" s="289"/>
      <c r="H609" s="290"/>
      <c r="L609" s="292"/>
      <c r="M609" s="292"/>
      <c r="P609" s="293"/>
      <c r="S609" s="292"/>
      <c r="T609" s="317"/>
      <c r="U609" s="317"/>
      <c r="V609" s="291"/>
    </row>
    <row r="610" spans="7:22" ht="14.25" customHeight="1">
      <c r="G610" s="289"/>
      <c r="H610" s="290"/>
      <c r="L610" s="292"/>
      <c r="M610" s="292"/>
      <c r="P610" s="293"/>
      <c r="S610" s="292"/>
      <c r="T610" s="317"/>
      <c r="U610" s="317"/>
      <c r="V610" s="291"/>
    </row>
    <row r="611" spans="7:22" ht="14.25" customHeight="1">
      <c r="G611" s="289"/>
      <c r="H611" s="290"/>
      <c r="L611" s="292"/>
      <c r="M611" s="292"/>
      <c r="P611" s="293"/>
      <c r="S611" s="292"/>
      <c r="T611" s="317"/>
      <c r="U611" s="317"/>
      <c r="V611" s="291"/>
    </row>
    <row r="612" spans="7:22" ht="14.25" customHeight="1">
      <c r="G612" s="289"/>
      <c r="H612" s="290"/>
      <c r="L612" s="292"/>
      <c r="M612" s="292"/>
      <c r="P612" s="293"/>
      <c r="S612" s="292"/>
      <c r="T612" s="317"/>
      <c r="U612" s="317"/>
      <c r="V612" s="291"/>
    </row>
    <row r="613" spans="7:22" ht="14.25" customHeight="1">
      <c r="G613" s="289"/>
      <c r="H613" s="290"/>
      <c r="L613" s="292"/>
      <c r="M613" s="292"/>
      <c r="P613" s="293"/>
      <c r="S613" s="292"/>
      <c r="T613" s="317"/>
      <c r="U613" s="317"/>
      <c r="V613" s="291"/>
    </row>
    <row r="614" spans="7:22" ht="14.25" customHeight="1">
      <c r="G614" s="289"/>
      <c r="H614" s="290"/>
      <c r="L614" s="292"/>
      <c r="M614" s="292"/>
      <c r="P614" s="293"/>
      <c r="S614" s="292"/>
      <c r="T614" s="317"/>
      <c r="U614" s="317"/>
      <c r="V614" s="291"/>
    </row>
    <row r="615" spans="7:22" ht="14.25" customHeight="1">
      <c r="G615" s="289"/>
      <c r="H615" s="290"/>
      <c r="L615" s="292"/>
      <c r="M615" s="292"/>
      <c r="P615" s="293"/>
      <c r="S615" s="292"/>
      <c r="T615" s="317"/>
      <c r="U615" s="317"/>
      <c r="V615" s="291"/>
    </row>
    <row r="616" spans="7:22" ht="14.25" customHeight="1">
      <c r="G616" s="289"/>
      <c r="H616" s="290"/>
      <c r="L616" s="292"/>
      <c r="M616" s="292"/>
      <c r="P616" s="293"/>
      <c r="S616" s="292"/>
      <c r="T616" s="317"/>
      <c r="U616" s="317"/>
      <c r="V616" s="291"/>
    </row>
    <row r="617" spans="7:22" ht="14.25" customHeight="1">
      <c r="G617" s="289"/>
      <c r="H617" s="290"/>
      <c r="L617" s="292"/>
      <c r="M617" s="292"/>
      <c r="P617" s="293"/>
      <c r="S617" s="292"/>
      <c r="T617" s="317"/>
      <c r="U617" s="317"/>
      <c r="V617" s="291"/>
    </row>
    <row r="618" spans="7:22" ht="14.25" customHeight="1">
      <c r="G618" s="289"/>
      <c r="H618" s="290"/>
      <c r="L618" s="292"/>
      <c r="M618" s="292"/>
      <c r="P618" s="293"/>
      <c r="S618" s="292"/>
      <c r="T618" s="317"/>
      <c r="U618" s="317"/>
      <c r="V618" s="291"/>
    </row>
    <row r="619" spans="7:22" ht="14.25" customHeight="1">
      <c r="G619" s="289"/>
      <c r="H619" s="290"/>
      <c r="L619" s="292"/>
      <c r="M619" s="292"/>
      <c r="P619" s="293"/>
      <c r="S619" s="292"/>
      <c r="T619" s="317"/>
      <c r="U619" s="317"/>
      <c r="V619" s="291"/>
    </row>
    <row r="620" spans="7:22" ht="14.25" customHeight="1">
      <c r="G620" s="289"/>
      <c r="H620" s="290"/>
      <c r="L620" s="292"/>
      <c r="M620" s="292"/>
      <c r="P620" s="293"/>
      <c r="S620" s="292"/>
      <c r="T620" s="317"/>
      <c r="U620" s="317"/>
      <c r="V620" s="291"/>
    </row>
    <row r="621" spans="7:22" ht="14.25" customHeight="1">
      <c r="G621" s="289"/>
      <c r="H621" s="290"/>
      <c r="L621" s="292"/>
      <c r="M621" s="292"/>
      <c r="P621" s="293"/>
      <c r="S621" s="292"/>
      <c r="T621" s="317"/>
      <c r="U621" s="317"/>
      <c r="V621" s="291"/>
    </row>
    <row r="622" spans="7:22" ht="14.25" customHeight="1">
      <c r="G622" s="289"/>
      <c r="H622" s="290"/>
      <c r="L622" s="292"/>
      <c r="M622" s="292"/>
      <c r="P622" s="293"/>
      <c r="S622" s="292"/>
      <c r="T622" s="317"/>
      <c r="U622" s="317"/>
      <c r="V622" s="291"/>
    </row>
    <row r="623" spans="7:22" ht="14.25" customHeight="1">
      <c r="G623" s="289"/>
      <c r="H623" s="290"/>
      <c r="L623" s="292"/>
      <c r="M623" s="292"/>
      <c r="P623" s="293"/>
      <c r="S623" s="292"/>
      <c r="T623" s="317"/>
      <c r="U623" s="317"/>
      <c r="V623" s="291"/>
    </row>
    <row r="624" spans="7:22" ht="14.25" customHeight="1">
      <c r="G624" s="289"/>
      <c r="H624" s="290"/>
      <c r="L624" s="292"/>
      <c r="M624" s="292"/>
      <c r="P624" s="293"/>
      <c r="S624" s="292"/>
      <c r="T624" s="317"/>
      <c r="U624" s="317"/>
      <c r="V624" s="291"/>
    </row>
    <row r="625" spans="7:22" ht="14.25" customHeight="1">
      <c r="G625" s="289"/>
      <c r="H625" s="290"/>
      <c r="L625" s="292"/>
      <c r="M625" s="292"/>
      <c r="P625" s="293"/>
      <c r="S625" s="292"/>
      <c r="T625" s="317"/>
      <c r="U625" s="317"/>
      <c r="V625" s="291"/>
    </row>
    <row r="626" spans="7:22" ht="14.25" customHeight="1">
      <c r="G626" s="289"/>
      <c r="H626" s="290"/>
      <c r="L626" s="292"/>
      <c r="M626" s="292"/>
      <c r="P626" s="293"/>
      <c r="S626" s="292"/>
      <c r="T626" s="317"/>
      <c r="U626" s="317"/>
      <c r="V626" s="291"/>
    </row>
    <row r="627" spans="7:22" ht="14.25" customHeight="1">
      <c r="G627" s="289"/>
      <c r="H627" s="290"/>
      <c r="L627" s="292"/>
      <c r="M627" s="292"/>
      <c r="P627" s="293"/>
      <c r="S627" s="292"/>
      <c r="T627" s="317"/>
      <c r="U627" s="317"/>
      <c r="V627" s="291"/>
    </row>
    <row r="628" spans="7:22" ht="14.25" customHeight="1">
      <c r="G628" s="289"/>
      <c r="H628" s="290"/>
      <c r="L628" s="292"/>
      <c r="M628" s="292"/>
      <c r="P628" s="293"/>
      <c r="S628" s="292"/>
      <c r="T628" s="317"/>
      <c r="U628" s="317"/>
      <c r="V628" s="291"/>
    </row>
    <row r="629" spans="7:22" ht="14.25" customHeight="1">
      <c r="G629" s="289"/>
      <c r="H629" s="290"/>
      <c r="L629" s="292"/>
      <c r="M629" s="292"/>
      <c r="P629" s="293"/>
      <c r="S629" s="292"/>
      <c r="T629" s="317"/>
      <c r="U629" s="317"/>
      <c r="V629" s="291"/>
    </row>
    <row r="630" spans="7:22" ht="14.25" customHeight="1">
      <c r="G630" s="289"/>
      <c r="H630" s="290"/>
      <c r="L630" s="292"/>
      <c r="M630" s="292"/>
      <c r="P630" s="293"/>
      <c r="S630" s="292"/>
      <c r="T630" s="317"/>
      <c r="U630" s="317"/>
      <c r="V630" s="291"/>
    </row>
    <row r="631" spans="7:22" ht="14.25" customHeight="1">
      <c r="G631" s="289"/>
      <c r="H631" s="290"/>
      <c r="L631" s="292"/>
      <c r="M631" s="292"/>
      <c r="P631" s="293"/>
      <c r="S631" s="292"/>
      <c r="T631" s="317"/>
      <c r="U631" s="317"/>
      <c r="V631" s="291"/>
    </row>
    <row r="632" spans="7:22" ht="14.25" customHeight="1">
      <c r="G632" s="289"/>
      <c r="H632" s="290"/>
      <c r="L632" s="292"/>
      <c r="M632" s="292"/>
      <c r="P632" s="293"/>
      <c r="S632" s="292"/>
      <c r="T632" s="317"/>
      <c r="U632" s="317"/>
      <c r="V632" s="291"/>
    </row>
    <row r="633" spans="7:22" ht="14.25" customHeight="1">
      <c r="G633" s="289"/>
      <c r="H633" s="290"/>
      <c r="L633" s="292"/>
      <c r="M633" s="292"/>
      <c r="P633" s="293"/>
      <c r="S633" s="292"/>
      <c r="T633" s="317"/>
      <c r="U633" s="317"/>
      <c r="V633" s="291"/>
    </row>
    <row r="634" spans="7:22" ht="14.25" customHeight="1">
      <c r="G634" s="289"/>
      <c r="H634" s="290"/>
      <c r="L634" s="292"/>
      <c r="M634" s="292"/>
      <c r="P634" s="293"/>
      <c r="S634" s="292"/>
      <c r="T634" s="317"/>
      <c r="U634" s="317"/>
      <c r="V634" s="291"/>
    </row>
    <row r="635" spans="7:22" ht="14.25" customHeight="1">
      <c r="G635" s="289"/>
      <c r="H635" s="290"/>
      <c r="L635" s="292"/>
      <c r="M635" s="292"/>
      <c r="P635" s="293"/>
      <c r="S635" s="292"/>
      <c r="T635" s="317"/>
      <c r="U635" s="317"/>
      <c r="V635" s="291"/>
    </row>
    <row r="636" spans="7:22" ht="14.25" customHeight="1">
      <c r="G636" s="289"/>
      <c r="H636" s="290"/>
      <c r="L636" s="292"/>
      <c r="M636" s="292"/>
      <c r="P636" s="293"/>
      <c r="S636" s="292"/>
      <c r="T636" s="317"/>
      <c r="U636" s="317"/>
      <c r="V636" s="291"/>
    </row>
    <row r="637" spans="7:22" ht="14.25" customHeight="1">
      <c r="G637" s="289"/>
      <c r="H637" s="290"/>
      <c r="L637" s="292"/>
      <c r="M637" s="292"/>
      <c r="P637" s="293"/>
      <c r="S637" s="292"/>
      <c r="T637" s="317"/>
      <c r="U637" s="317"/>
      <c r="V637" s="291"/>
    </row>
    <row r="638" spans="7:22" ht="14.25" customHeight="1">
      <c r="G638" s="289"/>
      <c r="H638" s="290"/>
      <c r="L638" s="292"/>
      <c r="M638" s="292"/>
      <c r="P638" s="293"/>
      <c r="S638" s="292"/>
      <c r="T638" s="317"/>
      <c r="U638" s="317"/>
      <c r="V638" s="291"/>
    </row>
    <row r="639" spans="7:22" ht="14.25" customHeight="1">
      <c r="G639" s="289"/>
      <c r="H639" s="290"/>
      <c r="L639" s="292"/>
      <c r="M639" s="292"/>
      <c r="P639" s="293"/>
      <c r="S639" s="292"/>
      <c r="T639" s="317"/>
      <c r="U639" s="317"/>
      <c r="V639" s="291"/>
    </row>
    <row r="640" spans="7:22" ht="14.25" customHeight="1">
      <c r="G640" s="289"/>
      <c r="H640" s="290"/>
      <c r="L640" s="292"/>
      <c r="M640" s="292"/>
      <c r="P640" s="293"/>
      <c r="S640" s="292"/>
      <c r="T640" s="317"/>
      <c r="U640" s="317"/>
      <c r="V640" s="291"/>
    </row>
    <row r="641" spans="7:22" ht="14.25" customHeight="1">
      <c r="G641" s="289"/>
      <c r="H641" s="290"/>
      <c r="L641" s="292"/>
      <c r="M641" s="292"/>
      <c r="P641" s="293"/>
      <c r="S641" s="292"/>
      <c r="T641" s="317"/>
      <c r="U641" s="317"/>
      <c r="V641" s="291"/>
    </row>
    <row r="642" spans="7:22" ht="14.25" customHeight="1">
      <c r="G642" s="289"/>
      <c r="H642" s="290"/>
      <c r="L642" s="292"/>
      <c r="M642" s="292"/>
      <c r="P642" s="293"/>
      <c r="S642" s="292"/>
      <c r="T642" s="317"/>
      <c r="U642" s="317"/>
      <c r="V642" s="291"/>
    </row>
    <row r="643" spans="7:22" ht="14.25" customHeight="1">
      <c r="G643" s="289"/>
      <c r="H643" s="290"/>
      <c r="L643" s="292"/>
      <c r="M643" s="292"/>
      <c r="P643" s="293"/>
      <c r="S643" s="292"/>
      <c r="T643" s="317"/>
      <c r="U643" s="317"/>
      <c r="V643" s="291"/>
    </row>
    <row r="644" spans="7:22" ht="14.25" customHeight="1">
      <c r="G644" s="289"/>
      <c r="H644" s="290"/>
      <c r="L644" s="292"/>
      <c r="M644" s="292"/>
      <c r="P644" s="293"/>
      <c r="S644" s="292"/>
      <c r="T644" s="317"/>
      <c r="U644" s="317"/>
      <c r="V644" s="291"/>
    </row>
    <row r="645" spans="7:22" ht="14.25" customHeight="1">
      <c r="G645" s="289"/>
      <c r="H645" s="290"/>
      <c r="L645" s="292"/>
      <c r="M645" s="292"/>
      <c r="P645" s="293"/>
      <c r="S645" s="292"/>
      <c r="T645" s="317"/>
      <c r="U645" s="317"/>
      <c r="V645" s="291"/>
    </row>
    <row r="646" spans="7:22" ht="14.25" customHeight="1">
      <c r="G646" s="289"/>
      <c r="H646" s="290"/>
      <c r="L646" s="292"/>
      <c r="M646" s="292"/>
      <c r="P646" s="293"/>
      <c r="S646" s="292"/>
      <c r="T646" s="317"/>
      <c r="U646" s="317"/>
      <c r="V646" s="291"/>
    </row>
    <row r="647" spans="7:22" ht="14.25" customHeight="1">
      <c r="G647" s="289"/>
      <c r="H647" s="290"/>
      <c r="L647" s="292"/>
      <c r="M647" s="292"/>
      <c r="P647" s="293"/>
      <c r="S647" s="292"/>
      <c r="T647" s="317"/>
      <c r="U647" s="317"/>
      <c r="V647" s="291"/>
    </row>
    <row r="648" spans="7:22" ht="14.25" customHeight="1">
      <c r="G648" s="289"/>
      <c r="H648" s="290"/>
      <c r="L648" s="292"/>
      <c r="M648" s="292"/>
      <c r="P648" s="293"/>
      <c r="S648" s="292"/>
      <c r="T648" s="317"/>
      <c r="U648" s="317"/>
      <c r="V648" s="291"/>
    </row>
    <row r="649" spans="7:22" ht="14.25" customHeight="1">
      <c r="G649" s="289"/>
      <c r="H649" s="290"/>
      <c r="L649" s="292"/>
      <c r="M649" s="292"/>
      <c r="P649" s="293"/>
      <c r="S649" s="292"/>
      <c r="T649" s="317"/>
      <c r="U649" s="317"/>
      <c r="V649" s="291"/>
    </row>
    <row r="650" spans="7:22" ht="14.25" customHeight="1">
      <c r="G650" s="289"/>
      <c r="H650" s="290"/>
      <c r="L650" s="292"/>
      <c r="M650" s="292"/>
      <c r="P650" s="293"/>
      <c r="S650" s="292"/>
      <c r="T650" s="317"/>
      <c r="U650" s="317"/>
      <c r="V650" s="291"/>
    </row>
    <row r="651" spans="7:22" ht="14.25" customHeight="1">
      <c r="G651" s="289"/>
      <c r="H651" s="290"/>
      <c r="L651" s="292"/>
      <c r="M651" s="292"/>
      <c r="P651" s="293"/>
      <c r="S651" s="292"/>
      <c r="T651" s="317"/>
      <c r="U651" s="317"/>
      <c r="V651" s="291"/>
    </row>
    <row r="652" spans="7:22" ht="14.25" customHeight="1">
      <c r="G652" s="289"/>
      <c r="H652" s="290"/>
      <c r="L652" s="292"/>
      <c r="M652" s="292"/>
      <c r="P652" s="293"/>
      <c r="S652" s="292"/>
      <c r="T652" s="317"/>
      <c r="U652" s="317"/>
      <c r="V652" s="291"/>
    </row>
    <row r="653" spans="7:22" ht="14.25" customHeight="1">
      <c r="G653" s="289"/>
      <c r="H653" s="290"/>
      <c r="L653" s="292"/>
      <c r="M653" s="292"/>
      <c r="P653" s="293"/>
      <c r="S653" s="292"/>
      <c r="T653" s="317"/>
      <c r="U653" s="317"/>
      <c r="V653" s="291"/>
    </row>
    <row r="654" spans="7:22" ht="14.25" customHeight="1">
      <c r="G654" s="289"/>
      <c r="H654" s="290"/>
      <c r="L654" s="292"/>
      <c r="M654" s="292"/>
      <c r="P654" s="293"/>
      <c r="S654" s="292"/>
      <c r="T654" s="317"/>
      <c r="U654" s="317"/>
      <c r="V654" s="291"/>
    </row>
    <row r="655" spans="7:22" ht="14.25" customHeight="1">
      <c r="G655" s="289"/>
      <c r="H655" s="290"/>
      <c r="L655" s="292"/>
      <c r="M655" s="292"/>
      <c r="P655" s="293"/>
      <c r="S655" s="292"/>
      <c r="T655" s="317"/>
      <c r="U655" s="317"/>
      <c r="V655" s="291"/>
    </row>
    <row r="656" spans="7:22" ht="14.25" customHeight="1">
      <c r="G656" s="289"/>
      <c r="H656" s="290"/>
      <c r="L656" s="292"/>
      <c r="M656" s="292"/>
      <c r="P656" s="293"/>
      <c r="S656" s="292"/>
      <c r="T656" s="317"/>
      <c r="U656" s="317"/>
      <c r="V656" s="291"/>
    </row>
    <row r="657" spans="7:22" ht="14.25" customHeight="1">
      <c r="G657" s="289"/>
      <c r="H657" s="290"/>
      <c r="L657" s="292"/>
      <c r="M657" s="292"/>
      <c r="P657" s="293"/>
      <c r="S657" s="292"/>
      <c r="T657" s="317"/>
      <c r="U657" s="317"/>
      <c r="V657" s="291"/>
    </row>
    <row r="658" spans="7:22" ht="14.25" customHeight="1">
      <c r="G658" s="289"/>
      <c r="H658" s="290"/>
      <c r="L658" s="292"/>
      <c r="M658" s="292"/>
      <c r="P658" s="293"/>
      <c r="S658" s="292"/>
      <c r="T658" s="317"/>
      <c r="U658" s="317"/>
      <c r="V658" s="291"/>
    </row>
    <row r="659" spans="7:22" ht="14.25" customHeight="1">
      <c r="G659" s="289"/>
      <c r="H659" s="290"/>
      <c r="L659" s="292"/>
      <c r="M659" s="292"/>
      <c r="P659" s="293"/>
      <c r="S659" s="292"/>
      <c r="T659" s="317"/>
      <c r="U659" s="317"/>
      <c r="V659" s="291"/>
    </row>
    <row r="660" spans="7:22" ht="14.25" customHeight="1">
      <c r="G660" s="289"/>
      <c r="H660" s="290"/>
      <c r="L660" s="292"/>
      <c r="M660" s="292"/>
      <c r="P660" s="293"/>
      <c r="S660" s="292"/>
      <c r="T660" s="317"/>
      <c r="U660" s="317"/>
      <c r="V660" s="291"/>
    </row>
    <row r="661" spans="7:22" ht="14.25" customHeight="1">
      <c r="G661" s="289"/>
      <c r="H661" s="290"/>
      <c r="L661" s="292"/>
      <c r="M661" s="292"/>
      <c r="P661" s="293"/>
      <c r="S661" s="292"/>
      <c r="T661" s="317"/>
      <c r="U661" s="317"/>
      <c r="V661" s="291"/>
    </row>
    <row r="662" spans="7:22" ht="14.25" customHeight="1">
      <c r="G662" s="289"/>
      <c r="H662" s="290"/>
      <c r="L662" s="292"/>
      <c r="M662" s="292"/>
      <c r="P662" s="293"/>
      <c r="S662" s="292"/>
      <c r="T662" s="317"/>
      <c r="U662" s="317"/>
      <c r="V662" s="291"/>
    </row>
    <row r="663" spans="7:22" ht="14.25" customHeight="1">
      <c r="G663" s="289"/>
      <c r="H663" s="290"/>
      <c r="L663" s="292"/>
      <c r="M663" s="292"/>
      <c r="P663" s="293"/>
      <c r="S663" s="292"/>
      <c r="T663" s="317"/>
      <c r="U663" s="317"/>
      <c r="V663" s="291"/>
    </row>
    <row r="664" spans="7:22" ht="14.25" customHeight="1">
      <c r="G664" s="289"/>
      <c r="H664" s="290"/>
      <c r="L664" s="292"/>
      <c r="M664" s="292"/>
      <c r="P664" s="293"/>
      <c r="S664" s="292"/>
      <c r="T664" s="317"/>
      <c r="U664" s="317"/>
      <c r="V664" s="291"/>
    </row>
    <row r="665" spans="7:22" ht="14.25" customHeight="1">
      <c r="G665" s="289"/>
      <c r="H665" s="290"/>
      <c r="L665" s="292"/>
      <c r="M665" s="292"/>
      <c r="P665" s="293"/>
      <c r="S665" s="292"/>
      <c r="T665" s="317"/>
      <c r="U665" s="317"/>
      <c r="V665" s="291"/>
    </row>
    <row r="666" spans="7:22" ht="14.25" customHeight="1">
      <c r="G666" s="289"/>
      <c r="H666" s="290"/>
      <c r="L666" s="292"/>
      <c r="M666" s="292"/>
      <c r="P666" s="293"/>
      <c r="S666" s="292"/>
      <c r="T666" s="317"/>
      <c r="U666" s="317"/>
      <c r="V666" s="291"/>
    </row>
    <row r="667" spans="7:22" ht="14.25" customHeight="1">
      <c r="G667" s="289"/>
      <c r="H667" s="290"/>
      <c r="L667" s="292"/>
      <c r="M667" s="292"/>
      <c r="P667" s="293"/>
      <c r="S667" s="292"/>
      <c r="T667" s="317"/>
      <c r="U667" s="317"/>
      <c r="V667" s="291"/>
    </row>
    <row r="668" spans="7:22" ht="14.25" customHeight="1">
      <c r="G668" s="289"/>
      <c r="H668" s="290"/>
      <c r="L668" s="292"/>
      <c r="M668" s="292"/>
      <c r="P668" s="293"/>
      <c r="S668" s="292"/>
      <c r="T668" s="317"/>
      <c r="U668" s="317"/>
      <c r="V668" s="291"/>
    </row>
    <row r="669" spans="7:22" ht="14.25" customHeight="1">
      <c r="G669" s="289"/>
      <c r="H669" s="290"/>
      <c r="L669" s="292"/>
      <c r="M669" s="292"/>
      <c r="P669" s="293"/>
      <c r="S669" s="292"/>
      <c r="T669" s="317"/>
      <c r="U669" s="317"/>
      <c r="V669" s="291"/>
    </row>
    <row r="670" spans="7:22" ht="14.25" customHeight="1">
      <c r="G670" s="289"/>
      <c r="H670" s="290"/>
      <c r="L670" s="292"/>
      <c r="M670" s="292"/>
      <c r="P670" s="293"/>
      <c r="S670" s="292"/>
      <c r="T670" s="317"/>
      <c r="U670" s="317"/>
      <c r="V670" s="291"/>
    </row>
    <row r="671" spans="7:22" ht="14.25" customHeight="1">
      <c r="G671" s="289"/>
      <c r="H671" s="290"/>
      <c r="L671" s="292"/>
      <c r="M671" s="292"/>
      <c r="P671" s="293"/>
      <c r="S671" s="292"/>
      <c r="T671" s="317"/>
      <c r="U671" s="317"/>
      <c r="V671" s="291"/>
    </row>
    <row r="672" spans="7:22" ht="14.25" customHeight="1">
      <c r="G672" s="289"/>
      <c r="H672" s="290"/>
      <c r="L672" s="292"/>
      <c r="M672" s="292"/>
      <c r="P672" s="293"/>
      <c r="S672" s="292"/>
      <c r="T672" s="317"/>
      <c r="U672" s="317"/>
      <c r="V672" s="291"/>
    </row>
    <row r="673" spans="7:22" ht="14.25" customHeight="1">
      <c r="G673" s="289"/>
      <c r="H673" s="290"/>
      <c r="L673" s="292"/>
      <c r="M673" s="292"/>
      <c r="P673" s="293"/>
      <c r="S673" s="292"/>
      <c r="T673" s="317"/>
      <c r="U673" s="317"/>
      <c r="V673" s="291"/>
    </row>
    <row r="674" spans="7:22" ht="14.25" customHeight="1">
      <c r="G674" s="289"/>
      <c r="H674" s="290"/>
      <c r="L674" s="292"/>
      <c r="M674" s="292"/>
      <c r="P674" s="293"/>
      <c r="S674" s="292"/>
      <c r="T674" s="317"/>
      <c r="U674" s="317"/>
      <c r="V674" s="291"/>
    </row>
    <row r="675" spans="7:22" ht="14.25" customHeight="1">
      <c r="G675" s="289"/>
      <c r="H675" s="290"/>
      <c r="L675" s="292"/>
      <c r="M675" s="292"/>
      <c r="P675" s="293"/>
      <c r="S675" s="292"/>
      <c r="T675" s="317"/>
      <c r="U675" s="317"/>
      <c r="V675" s="291"/>
    </row>
    <row r="676" spans="7:22" ht="14.25" customHeight="1">
      <c r="G676" s="289"/>
      <c r="H676" s="290"/>
      <c r="L676" s="292"/>
      <c r="M676" s="292"/>
      <c r="P676" s="293"/>
      <c r="S676" s="292"/>
      <c r="T676" s="317"/>
      <c r="U676" s="317"/>
      <c r="V676" s="291"/>
    </row>
    <row r="677" spans="7:22" ht="14.25" customHeight="1">
      <c r="G677" s="289"/>
      <c r="H677" s="290"/>
      <c r="L677" s="292"/>
      <c r="M677" s="292"/>
      <c r="P677" s="293"/>
      <c r="S677" s="292"/>
      <c r="T677" s="317"/>
      <c r="U677" s="317"/>
      <c r="V677" s="291"/>
    </row>
    <row r="678" spans="7:22" ht="14.25" customHeight="1">
      <c r="G678" s="289"/>
      <c r="H678" s="290"/>
      <c r="L678" s="292"/>
      <c r="M678" s="292"/>
      <c r="P678" s="293"/>
      <c r="S678" s="292"/>
      <c r="T678" s="317"/>
      <c r="U678" s="317"/>
      <c r="V678" s="291"/>
    </row>
    <row r="679" spans="7:22" ht="14.25" customHeight="1">
      <c r="G679" s="289"/>
      <c r="H679" s="290"/>
      <c r="L679" s="292"/>
      <c r="M679" s="292"/>
      <c r="P679" s="293"/>
      <c r="S679" s="292"/>
      <c r="T679" s="317"/>
      <c r="U679" s="317"/>
      <c r="V679" s="291"/>
    </row>
    <row r="680" spans="7:22" ht="14.25" customHeight="1">
      <c r="G680" s="289"/>
      <c r="H680" s="290"/>
      <c r="L680" s="292"/>
      <c r="M680" s="292"/>
      <c r="P680" s="293"/>
      <c r="S680" s="292"/>
      <c r="T680" s="317"/>
      <c r="U680" s="317"/>
      <c r="V680" s="291"/>
    </row>
    <row r="681" spans="7:22" ht="14.25" customHeight="1">
      <c r="G681" s="289"/>
      <c r="H681" s="290"/>
      <c r="L681" s="292"/>
      <c r="M681" s="292"/>
      <c r="P681" s="293"/>
      <c r="S681" s="292"/>
      <c r="T681" s="317"/>
      <c r="U681" s="317"/>
      <c r="V681" s="291"/>
    </row>
    <row r="682" spans="7:22" ht="14.25" customHeight="1">
      <c r="G682" s="289"/>
      <c r="H682" s="290"/>
      <c r="L682" s="292"/>
      <c r="M682" s="292"/>
      <c r="P682" s="293"/>
      <c r="S682" s="292"/>
      <c r="T682" s="317"/>
      <c r="U682" s="317"/>
      <c r="V682" s="291"/>
    </row>
    <row r="683" spans="7:22" ht="14.25" customHeight="1">
      <c r="G683" s="289"/>
      <c r="H683" s="290"/>
      <c r="L683" s="292"/>
      <c r="M683" s="292"/>
      <c r="P683" s="293"/>
      <c r="S683" s="292"/>
      <c r="T683" s="317"/>
      <c r="U683" s="317"/>
      <c r="V683" s="291"/>
    </row>
    <row r="684" spans="7:22" ht="14.25" customHeight="1">
      <c r="G684" s="289"/>
      <c r="H684" s="290"/>
      <c r="L684" s="292"/>
      <c r="M684" s="292"/>
      <c r="P684" s="293"/>
      <c r="S684" s="292"/>
      <c r="T684" s="317"/>
      <c r="U684" s="317"/>
      <c r="V684" s="291"/>
    </row>
    <row r="685" spans="7:22" ht="14.25" customHeight="1">
      <c r="G685" s="289"/>
      <c r="H685" s="290"/>
      <c r="L685" s="292"/>
      <c r="M685" s="292"/>
      <c r="P685" s="293"/>
      <c r="S685" s="292"/>
      <c r="T685" s="317"/>
      <c r="U685" s="317"/>
      <c r="V685" s="291"/>
    </row>
    <row r="686" spans="7:22" ht="14.25" customHeight="1">
      <c r="G686" s="289"/>
      <c r="H686" s="290"/>
      <c r="L686" s="292"/>
      <c r="M686" s="292"/>
      <c r="P686" s="293"/>
      <c r="S686" s="292"/>
      <c r="T686" s="317"/>
      <c r="U686" s="317"/>
      <c r="V686" s="291"/>
    </row>
    <row r="687" spans="7:22" ht="14.25" customHeight="1">
      <c r="G687" s="289"/>
      <c r="H687" s="290"/>
      <c r="L687" s="292"/>
      <c r="M687" s="292"/>
      <c r="P687" s="293"/>
      <c r="S687" s="292"/>
      <c r="T687" s="317"/>
      <c r="U687" s="317"/>
      <c r="V687" s="291"/>
    </row>
    <row r="688" spans="7:22" ht="14.25" customHeight="1">
      <c r="G688" s="289"/>
      <c r="H688" s="290"/>
      <c r="L688" s="292"/>
      <c r="M688" s="292"/>
      <c r="P688" s="293"/>
      <c r="S688" s="292"/>
      <c r="T688" s="317"/>
      <c r="U688" s="317"/>
      <c r="V688" s="291"/>
    </row>
    <row r="689" spans="7:22" ht="14.25" customHeight="1">
      <c r="G689" s="289"/>
      <c r="H689" s="290"/>
      <c r="L689" s="292"/>
      <c r="M689" s="292"/>
      <c r="P689" s="293"/>
      <c r="S689" s="292"/>
      <c r="T689" s="317"/>
      <c r="U689" s="317"/>
      <c r="V689" s="291"/>
    </row>
    <row r="690" spans="7:22" ht="14.25" customHeight="1">
      <c r="G690" s="289"/>
      <c r="H690" s="290"/>
      <c r="L690" s="292"/>
      <c r="M690" s="292"/>
      <c r="P690" s="293"/>
      <c r="S690" s="292"/>
      <c r="T690" s="317"/>
      <c r="U690" s="317"/>
      <c r="V690" s="291"/>
    </row>
    <row r="691" spans="7:22" ht="14.25" customHeight="1">
      <c r="G691" s="289"/>
      <c r="H691" s="290"/>
      <c r="L691" s="292"/>
      <c r="M691" s="292"/>
      <c r="P691" s="293"/>
      <c r="S691" s="292"/>
      <c r="T691" s="317"/>
      <c r="U691" s="317"/>
      <c r="V691" s="291"/>
    </row>
    <row r="692" spans="7:22" ht="14.25" customHeight="1">
      <c r="G692" s="289"/>
      <c r="H692" s="290"/>
      <c r="L692" s="292"/>
      <c r="M692" s="292"/>
      <c r="P692" s="293"/>
      <c r="S692" s="292"/>
      <c r="T692" s="317"/>
      <c r="U692" s="317"/>
      <c r="V692" s="291"/>
    </row>
    <row r="693" spans="7:22" ht="14.25" customHeight="1">
      <c r="G693" s="289"/>
      <c r="H693" s="290"/>
      <c r="L693" s="292"/>
      <c r="M693" s="292"/>
      <c r="P693" s="293"/>
      <c r="S693" s="292"/>
      <c r="T693" s="317"/>
      <c r="U693" s="317"/>
      <c r="V693" s="291"/>
    </row>
    <row r="694" spans="7:22" ht="14.25" customHeight="1">
      <c r="G694" s="289"/>
      <c r="H694" s="290"/>
      <c r="L694" s="292"/>
      <c r="M694" s="292"/>
      <c r="P694" s="293"/>
      <c r="S694" s="292"/>
      <c r="T694" s="317"/>
      <c r="U694" s="317"/>
      <c r="V694" s="291"/>
    </row>
    <row r="695" spans="7:22" ht="14.25" customHeight="1">
      <c r="G695" s="289"/>
      <c r="H695" s="290"/>
      <c r="L695" s="292"/>
      <c r="M695" s="292"/>
      <c r="P695" s="293"/>
      <c r="S695" s="292"/>
      <c r="T695" s="317"/>
      <c r="U695" s="317"/>
      <c r="V695" s="291"/>
    </row>
    <row r="696" spans="7:22" ht="14.25" customHeight="1">
      <c r="G696" s="289"/>
      <c r="H696" s="290"/>
      <c r="L696" s="292"/>
      <c r="M696" s="292"/>
      <c r="P696" s="293"/>
      <c r="S696" s="292"/>
      <c r="T696" s="317"/>
      <c r="U696" s="317"/>
      <c r="V696" s="291"/>
    </row>
    <row r="697" spans="7:22" ht="14.25" customHeight="1">
      <c r="G697" s="289"/>
      <c r="H697" s="290"/>
      <c r="L697" s="292"/>
      <c r="M697" s="292"/>
      <c r="P697" s="293"/>
      <c r="S697" s="292"/>
      <c r="T697" s="317"/>
      <c r="U697" s="317"/>
      <c r="V697" s="291"/>
    </row>
    <row r="698" spans="7:22" ht="14.25" customHeight="1">
      <c r="G698" s="289"/>
      <c r="H698" s="290"/>
      <c r="L698" s="292"/>
      <c r="M698" s="292"/>
      <c r="P698" s="293"/>
      <c r="S698" s="292"/>
      <c r="T698" s="317"/>
      <c r="U698" s="317"/>
      <c r="V698" s="291"/>
    </row>
    <row r="699" spans="7:22" ht="14.25" customHeight="1">
      <c r="G699" s="289"/>
      <c r="H699" s="290"/>
      <c r="L699" s="292"/>
      <c r="M699" s="292"/>
      <c r="P699" s="293"/>
      <c r="S699" s="292"/>
      <c r="T699" s="317"/>
      <c r="U699" s="317"/>
      <c r="V699" s="291"/>
    </row>
    <row r="700" spans="7:22" ht="14.25" customHeight="1">
      <c r="G700" s="289"/>
      <c r="H700" s="290"/>
      <c r="L700" s="292"/>
      <c r="M700" s="292"/>
      <c r="P700" s="293"/>
      <c r="S700" s="292"/>
      <c r="T700" s="317"/>
      <c r="U700" s="317"/>
      <c r="V700" s="291"/>
    </row>
    <row r="701" spans="7:22" ht="14.25" customHeight="1">
      <c r="G701" s="289"/>
      <c r="H701" s="290"/>
      <c r="L701" s="292"/>
      <c r="M701" s="292"/>
      <c r="P701" s="293"/>
      <c r="S701" s="292"/>
      <c r="T701" s="317"/>
      <c r="U701" s="317"/>
      <c r="V701" s="291"/>
    </row>
    <row r="702" spans="7:22" ht="14.25" customHeight="1">
      <c r="G702" s="289"/>
      <c r="H702" s="290"/>
      <c r="L702" s="292"/>
      <c r="M702" s="292"/>
      <c r="P702" s="293"/>
      <c r="S702" s="292"/>
      <c r="T702" s="317"/>
      <c r="U702" s="317"/>
      <c r="V702" s="291"/>
    </row>
    <row r="703" spans="7:22" ht="14.25" customHeight="1">
      <c r="G703" s="289"/>
      <c r="H703" s="290"/>
      <c r="L703" s="292"/>
      <c r="M703" s="292"/>
      <c r="P703" s="293"/>
      <c r="S703" s="292"/>
      <c r="T703" s="317"/>
      <c r="U703" s="317"/>
      <c r="V703" s="291"/>
    </row>
    <row r="704" spans="7:22" ht="14.25" customHeight="1">
      <c r="G704" s="289"/>
      <c r="H704" s="290"/>
      <c r="L704" s="292"/>
      <c r="M704" s="292"/>
      <c r="P704" s="293"/>
      <c r="S704" s="292"/>
      <c r="T704" s="317"/>
      <c r="U704" s="317"/>
      <c r="V704" s="291"/>
    </row>
    <row r="705" spans="7:22" ht="14.25" customHeight="1">
      <c r="G705" s="289"/>
      <c r="H705" s="290"/>
      <c r="L705" s="292"/>
      <c r="M705" s="292"/>
      <c r="P705" s="293"/>
      <c r="S705" s="292"/>
      <c r="T705" s="317"/>
      <c r="U705" s="317"/>
      <c r="V705" s="291"/>
    </row>
    <row r="706" spans="7:22" ht="14.25" customHeight="1">
      <c r="G706" s="289"/>
      <c r="H706" s="290"/>
      <c r="L706" s="292"/>
      <c r="M706" s="292"/>
      <c r="P706" s="293"/>
      <c r="S706" s="292"/>
      <c r="T706" s="317"/>
      <c r="U706" s="317"/>
      <c r="V706" s="291"/>
    </row>
    <row r="707" spans="7:22" ht="14.25" customHeight="1">
      <c r="G707" s="289"/>
      <c r="H707" s="290"/>
      <c r="L707" s="292"/>
      <c r="M707" s="292"/>
      <c r="P707" s="293"/>
      <c r="S707" s="292"/>
      <c r="T707" s="317"/>
      <c r="U707" s="317"/>
      <c r="V707" s="291"/>
    </row>
    <row r="708" spans="7:22" ht="14.25" customHeight="1">
      <c r="G708" s="289"/>
      <c r="H708" s="290"/>
      <c r="L708" s="292"/>
      <c r="M708" s="292"/>
      <c r="P708" s="293"/>
      <c r="S708" s="292"/>
      <c r="T708" s="317"/>
      <c r="U708" s="317"/>
      <c r="V708" s="291"/>
    </row>
    <row r="709" spans="7:22" ht="14.25" customHeight="1">
      <c r="G709" s="289"/>
      <c r="H709" s="290"/>
      <c r="L709" s="292"/>
      <c r="M709" s="292"/>
      <c r="P709" s="293"/>
      <c r="S709" s="292"/>
      <c r="T709" s="317"/>
      <c r="U709" s="317"/>
      <c r="V709" s="291"/>
    </row>
    <row r="710" spans="7:22" ht="14.25" customHeight="1">
      <c r="G710" s="289"/>
      <c r="H710" s="290"/>
      <c r="L710" s="292"/>
      <c r="M710" s="292"/>
      <c r="P710" s="293"/>
      <c r="S710" s="292"/>
      <c r="T710" s="317"/>
      <c r="U710" s="317"/>
      <c r="V710" s="291"/>
    </row>
    <row r="711" spans="7:22" ht="14.25" customHeight="1">
      <c r="G711" s="289"/>
      <c r="H711" s="290"/>
      <c r="L711" s="292"/>
      <c r="M711" s="292"/>
      <c r="P711" s="293"/>
      <c r="S711" s="292"/>
      <c r="T711" s="317"/>
      <c r="U711" s="317"/>
      <c r="V711" s="291"/>
    </row>
    <row r="712" spans="7:22" ht="14.25" customHeight="1">
      <c r="G712" s="289"/>
      <c r="H712" s="290"/>
      <c r="L712" s="292"/>
      <c r="M712" s="292"/>
      <c r="P712" s="293"/>
      <c r="S712" s="292"/>
      <c r="T712" s="317"/>
      <c r="U712" s="317"/>
      <c r="V712" s="291"/>
    </row>
    <row r="713" spans="7:22" ht="14.25" customHeight="1">
      <c r="G713" s="289"/>
      <c r="H713" s="290"/>
      <c r="L713" s="292"/>
      <c r="M713" s="292"/>
      <c r="P713" s="293"/>
      <c r="S713" s="292"/>
      <c r="T713" s="317"/>
      <c r="U713" s="317"/>
      <c r="V713" s="291"/>
    </row>
    <row r="714" spans="7:22" ht="14.25" customHeight="1">
      <c r="G714" s="289"/>
      <c r="H714" s="290"/>
      <c r="L714" s="292"/>
      <c r="M714" s="292"/>
      <c r="P714" s="293"/>
      <c r="S714" s="292"/>
      <c r="T714" s="317"/>
      <c r="U714" s="317"/>
      <c r="V714" s="291"/>
    </row>
    <row r="715" spans="7:22" ht="14.25" customHeight="1">
      <c r="G715" s="289"/>
      <c r="H715" s="290"/>
      <c r="L715" s="292"/>
      <c r="M715" s="292"/>
      <c r="P715" s="293"/>
      <c r="S715" s="292"/>
      <c r="T715" s="317"/>
      <c r="U715" s="317"/>
      <c r="V715" s="291"/>
    </row>
    <row r="716" spans="7:22" ht="14.25" customHeight="1">
      <c r="G716" s="289"/>
      <c r="H716" s="290"/>
      <c r="L716" s="292"/>
      <c r="M716" s="292"/>
      <c r="P716" s="293"/>
      <c r="S716" s="292"/>
      <c r="T716" s="317"/>
      <c r="U716" s="317"/>
      <c r="V716" s="291"/>
    </row>
    <row r="717" spans="7:22" ht="14.25" customHeight="1">
      <c r="G717" s="289"/>
      <c r="H717" s="290"/>
      <c r="L717" s="292"/>
      <c r="M717" s="292"/>
      <c r="P717" s="293"/>
      <c r="S717" s="292"/>
      <c r="T717" s="317"/>
      <c r="U717" s="317"/>
      <c r="V717" s="291"/>
    </row>
    <row r="718" spans="7:22" ht="14.25" customHeight="1">
      <c r="G718" s="289"/>
      <c r="H718" s="290"/>
      <c r="L718" s="292"/>
      <c r="M718" s="292"/>
      <c r="P718" s="293"/>
      <c r="S718" s="292"/>
      <c r="T718" s="317"/>
      <c r="U718" s="317"/>
      <c r="V718" s="291"/>
    </row>
    <row r="719" spans="7:22" ht="14.25" customHeight="1">
      <c r="G719" s="289"/>
      <c r="H719" s="290"/>
      <c r="L719" s="292"/>
      <c r="M719" s="292"/>
      <c r="P719" s="293"/>
      <c r="S719" s="292"/>
      <c r="T719" s="317"/>
      <c r="U719" s="317"/>
      <c r="V719" s="291"/>
    </row>
    <row r="720" spans="7:22" ht="14.25" customHeight="1">
      <c r="G720" s="289"/>
      <c r="H720" s="290"/>
      <c r="L720" s="292"/>
      <c r="M720" s="292"/>
      <c r="P720" s="293"/>
      <c r="S720" s="292"/>
      <c r="T720" s="317"/>
      <c r="U720" s="317"/>
      <c r="V720" s="291"/>
    </row>
    <row r="721" spans="7:22" ht="14.25" customHeight="1">
      <c r="G721" s="289"/>
      <c r="H721" s="290"/>
      <c r="L721" s="292"/>
      <c r="M721" s="292"/>
      <c r="P721" s="293"/>
      <c r="S721" s="292"/>
      <c r="T721" s="317"/>
      <c r="U721" s="317"/>
      <c r="V721" s="291"/>
    </row>
    <row r="722" spans="7:22" ht="14.25" customHeight="1">
      <c r="G722" s="289"/>
      <c r="H722" s="290"/>
      <c r="L722" s="292"/>
      <c r="M722" s="292"/>
      <c r="P722" s="293"/>
      <c r="S722" s="292"/>
      <c r="T722" s="317"/>
      <c r="U722" s="317"/>
      <c r="V722" s="291"/>
    </row>
    <row r="723" spans="7:22" ht="14.25" customHeight="1">
      <c r="G723" s="289"/>
      <c r="H723" s="290"/>
      <c r="L723" s="292"/>
      <c r="M723" s="292"/>
      <c r="P723" s="293"/>
      <c r="S723" s="292"/>
      <c r="T723" s="317"/>
      <c r="U723" s="317"/>
      <c r="V723" s="291"/>
    </row>
    <row r="724" spans="7:22" ht="14.25" customHeight="1">
      <c r="G724" s="289"/>
      <c r="H724" s="290"/>
      <c r="L724" s="292"/>
      <c r="M724" s="292"/>
      <c r="P724" s="293"/>
      <c r="S724" s="292"/>
      <c r="T724" s="317"/>
      <c r="U724" s="317"/>
      <c r="V724" s="291"/>
    </row>
    <row r="725" spans="7:22" ht="14.25" customHeight="1">
      <c r="G725" s="289"/>
      <c r="H725" s="290"/>
      <c r="L725" s="292"/>
      <c r="M725" s="292"/>
      <c r="P725" s="293"/>
      <c r="S725" s="292"/>
      <c r="T725" s="317"/>
      <c r="U725" s="317"/>
      <c r="V725" s="291"/>
    </row>
    <row r="726" spans="7:22" ht="14.25" customHeight="1">
      <c r="G726" s="289"/>
      <c r="H726" s="290"/>
      <c r="L726" s="292"/>
      <c r="M726" s="292"/>
      <c r="P726" s="293"/>
      <c r="S726" s="292"/>
      <c r="T726" s="317"/>
      <c r="U726" s="317"/>
      <c r="V726" s="291"/>
    </row>
    <row r="727" spans="7:22" ht="14.25" customHeight="1">
      <c r="G727" s="289"/>
      <c r="H727" s="290"/>
      <c r="L727" s="292"/>
      <c r="M727" s="292"/>
      <c r="P727" s="293"/>
      <c r="S727" s="292"/>
      <c r="T727" s="317"/>
      <c r="U727" s="317"/>
      <c r="V727" s="291"/>
    </row>
    <row r="728" spans="7:22" ht="14.25" customHeight="1">
      <c r="G728" s="289"/>
      <c r="H728" s="290"/>
      <c r="L728" s="292"/>
      <c r="M728" s="292"/>
      <c r="P728" s="293"/>
      <c r="S728" s="292"/>
      <c r="T728" s="317"/>
      <c r="U728" s="317"/>
      <c r="V728" s="291"/>
    </row>
    <row r="729" spans="7:22" ht="14.25" customHeight="1">
      <c r="G729" s="289"/>
      <c r="H729" s="290"/>
      <c r="L729" s="292"/>
      <c r="M729" s="292"/>
      <c r="P729" s="293"/>
      <c r="S729" s="292"/>
      <c r="T729" s="317"/>
      <c r="U729" s="317"/>
      <c r="V729" s="291"/>
    </row>
    <row r="730" spans="7:22" ht="14.25" customHeight="1">
      <c r="G730" s="289"/>
      <c r="H730" s="290"/>
      <c r="L730" s="292"/>
      <c r="M730" s="292"/>
      <c r="P730" s="293"/>
      <c r="S730" s="292"/>
      <c r="T730" s="317"/>
      <c r="U730" s="317"/>
      <c r="V730" s="291"/>
    </row>
    <row r="731" spans="7:22" ht="14.25" customHeight="1">
      <c r="G731" s="289"/>
      <c r="H731" s="290"/>
      <c r="L731" s="292"/>
      <c r="M731" s="292"/>
      <c r="P731" s="293"/>
      <c r="S731" s="292"/>
      <c r="T731" s="317"/>
      <c r="U731" s="317"/>
      <c r="V731" s="291"/>
    </row>
    <row r="732" spans="7:22" ht="14.25" customHeight="1">
      <c r="G732" s="289"/>
      <c r="H732" s="290"/>
      <c r="L732" s="292"/>
      <c r="M732" s="292"/>
      <c r="P732" s="293"/>
      <c r="S732" s="292"/>
      <c r="T732" s="317"/>
      <c r="U732" s="317"/>
      <c r="V732" s="291"/>
    </row>
    <row r="733" spans="7:22" ht="14.25" customHeight="1">
      <c r="G733" s="289"/>
      <c r="H733" s="290"/>
      <c r="L733" s="292"/>
      <c r="M733" s="292"/>
      <c r="P733" s="293"/>
      <c r="S733" s="292"/>
      <c r="T733" s="317"/>
      <c r="U733" s="317"/>
      <c r="V733" s="291"/>
    </row>
    <row r="734" spans="7:22" ht="14.25" customHeight="1">
      <c r="G734" s="289"/>
      <c r="H734" s="290"/>
      <c r="L734" s="292"/>
      <c r="M734" s="292"/>
      <c r="P734" s="293"/>
      <c r="S734" s="292"/>
      <c r="T734" s="317"/>
      <c r="U734" s="317"/>
      <c r="V734" s="291"/>
    </row>
    <row r="735" spans="7:22" ht="14.25" customHeight="1">
      <c r="G735" s="289"/>
      <c r="H735" s="290"/>
      <c r="L735" s="292"/>
      <c r="M735" s="292"/>
      <c r="P735" s="293"/>
      <c r="S735" s="292"/>
      <c r="T735" s="317"/>
      <c r="U735" s="317"/>
      <c r="V735" s="291"/>
    </row>
    <row r="736" spans="7:22" ht="14.25" customHeight="1">
      <c r="G736" s="289"/>
      <c r="H736" s="290"/>
      <c r="L736" s="292"/>
      <c r="M736" s="292"/>
      <c r="P736" s="293"/>
      <c r="S736" s="292"/>
      <c r="T736" s="317"/>
      <c r="U736" s="317"/>
      <c r="V736" s="291"/>
    </row>
    <row r="737" spans="7:22" ht="14.25" customHeight="1">
      <c r="G737" s="289"/>
      <c r="H737" s="290"/>
      <c r="L737" s="292"/>
      <c r="M737" s="292"/>
      <c r="P737" s="293"/>
      <c r="S737" s="292"/>
      <c r="T737" s="317"/>
      <c r="U737" s="317"/>
      <c r="V737" s="291"/>
    </row>
    <row r="738" spans="7:22" ht="14.25" customHeight="1">
      <c r="G738" s="289"/>
      <c r="H738" s="290"/>
      <c r="L738" s="292"/>
      <c r="M738" s="292"/>
      <c r="P738" s="293"/>
      <c r="S738" s="292"/>
      <c r="T738" s="317"/>
      <c r="U738" s="317"/>
      <c r="V738" s="291"/>
    </row>
    <row r="739" spans="7:22" ht="14.25" customHeight="1">
      <c r="G739" s="289"/>
      <c r="H739" s="290"/>
      <c r="L739" s="292"/>
      <c r="M739" s="292"/>
      <c r="P739" s="293"/>
      <c r="S739" s="292"/>
      <c r="T739" s="317"/>
      <c r="U739" s="317"/>
      <c r="V739" s="291"/>
    </row>
    <row r="740" spans="7:22" ht="14.25" customHeight="1">
      <c r="G740" s="289"/>
      <c r="H740" s="290"/>
      <c r="L740" s="292"/>
      <c r="M740" s="292"/>
      <c r="P740" s="293"/>
      <c r="S740" s="292"/>
      <c r="T740" s="317"/>
      <c r="U740" s="317"/>
      <c r="V740" s="291"/>
    </row>
    <row r="741" spans="7:22" ht="14.25" customHeight="1">
      <c r="G741" s="289"/>
      <c r="H741" s="290"/>
      <c r="L741" s="292"/>
      <c r="M741" s="292"/>
      <c r="P741" s="293"/>
      <c r="S741" s="292"/>
      <c r="T741" s="317"/>
      <c r="U741" s="317"/>
      <c r="V741" s="291"/>
    </row>
    <row r="742" spans="7:22" ht="14.25" customHeight="1">
      <c r="G742" s="289"/>
      <c r="H742" s="290"/>
      <c r="L742" s="292"/>
      <c r="M742" s="292"/>
      <c r="P742" s="293"/>
      <c r="S742" s="292"/>
      <c r="T742" s="317"/>
      <c r="U742" s="317"/>
      <c r="V742" s="291"/>
    </row>
    <row r="743" spans="7:22" ht="14.25" customHeight="1">
      <c r="G743" s="289"/>
      <c r="H743" s="290"/>
      <c r="L743" s="292"/>
      <c r="M743" s="292"/>
      <c r="P743" s="293"/>
      <c r="S743" s="292"/>
      <c r="T743" s="317"/>
      <c r="U743" s="317"/>
      <c r="V743" s="291"/>
    </row>
    <row r="744" spans="7:22" ht="14.25" customHeight="1">
      <c r="G744" s="289"/>
      <c r="H744" s="290"/>
      <c r="L744" s="292"/>
      <c r="M744" s="292"/>
      <c r="P744" s="293"/>
      <c r="S744" s="292"/>
      <c r="T744" s="317"/>
      <c r="U744" s="317"/>
      <c r="V744" s="291"/>
    </row>
    <row r="745" spans="7:22" ht="14.25" customHeight="1">
      <c r="G745" s="289"/>
      <c r="H745" s="290"/>
      <c r="L745" s="292"/>
      <c r="M745" s="292"/>
      <c r="P745" s="293"/>
      <c r="S745" s="292"/>
      <c r="T745" s="317"/>
      <c r="U745" s="317"/>
      <c r="V745" s="291"/>
    </row>
    <row r="746" spans="7:22" ht="14.25" customHeight="1">
      <c r="G746" s="289"/>
      <c r="H746" s="290"/>
      <c r="L746" s="292"/>
      <c r="M746" s="292"/>
      <c r="P746" s="293"/>
      <c r="S746" s="292"/>
      <c r="T746" s="317"/>
      <c r="U746" s="317"/>
      <c r="V746" s="291"/>
    </row>
    <row r="747" spans="7:22" ht="14.25" customHeight="1">
      <c r="G747" s="289"/>
      <c r="H747" s="290"/>
      <c r="L747" s="292"/>
      <c r="M747" s="292"/>
      <c r="P747" s="293"/>
      <c r="S747" s="292"/>
      <c r="T747" s="317"/>
      <c r="U747" s="317"/>
      <c r="V747" s="291"/>
    </row>
    <row r="748" spans="7:22" ht="14.25" customHeight="1">
      <c r="G748" s="289"/>
      <c r="H748" s="290"/>
      <c r="L748" s="292"/>
      <c r="M748" s="292"/>
      <c r="P748" s="293"/>
      <c r="S748" s="292"/>
      <c r="T748" s="317"/>
      <c r="U748" s="317"/>
      <c r="V748" s="291"/>
    </row>
    <row r="749" spans="7:22" ht="14.25" customHeight="1">
      <c r="G749" s="289"/>
      <c r="H749" s="290"/>
      <c r="L749" s="292"/>
      <c r="M749" s="292"/>
      <c r="P749" s="293"/>
      <c r="S749" s="292"/>
      <c r="T749" s="317"/>
      <c r="U749" s="317"/>
      <c r="V749" s="291"/>
    </row>
    <row r="750" spans="7:22" ht="14.25" customHeight="1">
      <c r="G750" s="289"/>
      <c r="H750" s="290"/>
      <c r="L750" s="292"/>
      <c r="M750" s="292"/>
      <c r="P750" s="293"/>
      <c r="S750" s="292"/>
      <c r="T750" s="317"/>
      <c r="U750" s="317"/>
      <c r="V750" s="291"/>
    </row>
    <row r="751" spans="7:22" ht="14.25" customHeight="1">
      <c r="G751" s="289"/>
      <c r="H751" s="290"/>
      <c r="L751" s="292"/>
      <c r="M751" s="292"/>
      <c r="P751" s="293"/>
      <c r="S751" s="292"/>
      <c r="T751" s="317"/>
      <c r="U751" s="317"/>
      <c r="V751" s="291"/>
    </row>
    <row r="752" spans="7:22" ht="14.25" customHeight="1">
      <c r="G752" s="289"/>
      <c r="H752" s="290"/>
      <c r="L752" s="292"/>
      <c r="M752" s="292"/>
      <c r="P752" s="293"/>
      <c r="S752" s="292"/>
      <c r="T752" s="317"/>
      <c r="U752" s="317"/>
      <c r="V752" s="291"/>
    </row>
    <row r="753" spans="7:22" ht="14.25" customHeight="1">
      <c r="G753" s="289"/>
      <c r="H753" s="290"/>
      <c r="L753" s="292"/>
      <c r="M753" s="292"/>
      <c r="P753" s="293"/>
      <c r="S753" s="292"/>
      <c r="T753" s="317"/>
      <c r="U753" s="317"/>
      <c r="V753" s="291"/>
    </row>
    <row r="754" spans="7:22" ht="14.25" customHeight="1">
      <c r="G754" s="289"/>
      <c r="H754" s="290"/>
      <c r="L754" s="292"/>
      <c r="M754" s="292"/>
      <c r="P754" s="293"/>
      <c r="S754" s="292"/>
      <c r="T754" s="317"/>
      <c r="U754" s="317"/>
      <c r="V754" s="291"/>
    </row>
    <row r="755" spans="7:22" ht="14.25" customHeight="1">
      <c r="G755" s="289"/>
      <c r="H755" s="290"/>
      <c r="L755" s="292"/>
      <c r="M755" s="292"/>
      <c r="P755" s="293"/>
      <c r="S755" s="292"/>
      <c r="T755" s="317"/>
      <c r="U755" s="317"/>
      <c r="V755" s="291"/>
    </row>
    <row r="756" spans="7:22" ht="14.25" customHeight="1">
      <c r="G756" s="289"/>
      <c r="H756" s="290"/>
      <c r="L756" s="292"/>
      <c r="M756" s="292"/>
      <c r="P756" s="293"/>
      <c r="S756" s="292"/>
      <c r="T756" s="317"/>
      <c r="U756" s="317"/>
      <c r="V756" s="291"/>
    </row>
    <row r="757" spans="7:22" ht="14.25" customHeight="1">
      <c r="G757" s="289"/>
      <c r="H757" s="290"/>
      <c r="L757" s="292"/>
      <c r="M757" s="292"/>
      <c r="P757" s="293"/>
      <c r="S757" s="292"/>
      <c r="T757" s="317"/>
      <c r="U757" s="317"/>
      <c r="V757" s="291"/>
    </row>
    <row r="758" spans="7:22" ht="14.25" customHeight="1">
      <c r="G758" s="289"/>
      <c r="H758" s="290"/>
      <c r="L758" s="292"/>
      <c r="M758" s="292"/>
      <c r="P758" s="293"/>
      <c r="S758" s="292"/>
      <c r="T758" s="317"/>
      <c r="U758" s="317"/>
      <c r="V758" s="291"/>
    </row>
    <row r="759" spans="7:22" ht="14.25" customHeight="1">
      <c r="G759" s="289"/>
      <c r="H759" s="290"/>
      <c r="L759" s="292"/>
      <c r="M759" s="292"/>
      <c r="P759" s="293"/>
      <c r="S759" s="292"/>
      <c r="T759" s="317"/>
      <c r="U759" s="317"/>
      <c r="V759" s="291"/>
    </row>
    <row r="760" spans="7:22" ht="14.25" customHeight="1">
      <c r="G760" s="289"/>
      <c r="H760" s="290"/>
      <c r="L760" s="292"/>
      <c r="M760" s="292"/>
      <c r="P760" s="293"/>
      <c r="S760" s="292"/>
      <c r="T760" s="317"/>
      <c r="U760" s="317"/>
      <c r="V760" s="291"/>
    </row>
    <row r="761" spans="7:22" ht="14.25" customHeight="1">
      <c r="G761" s="289"/>
      <c r="H761" s="290"/>
      <c r="L761" s="292"/>
      <c r="M761" s="292"/>
      <c r="P761" s="293"/>
      <c r="S761" s="292"/>
      <c r="T761" s="317"/>
      <c r="U761" s="317"/>
      <c r="V761" s="291"/>
    </row>
    <row r="762" spans="7:22" ht="14.25" customHeight="1">
      <c r="G762" s="289"/>
      <c r="H762" s="290"/>
      <c r="L762" s="292"/>
      <c r="M762" s="292"/>
      <c r="P762" s="293"/>
      <c r="S762" s="292"/>
      <c r="T762" s="317"/>
      <c r="U762" s="317"/>
      <c r="V762" s="291"/>
    </row>
    <row r="763" spans="7:22" ht="14.25" customHeight="1">
      <c r="G763" s="289"/>
      <c r="H763" s="290"/>
      <c r="L763" s="292"/>
      <c r="M763" s="292"/>
      <c r="P763" s="293"/>
      <c r="S763" s="292"/>
      <c r="T763" s="317"/>
      <c r="U763" s="317"/>
      <c r="V763" s="291"/>
    </row>
    <row r="764" spans="7:22" ht="14.25" customHeight="1">
      <c r="G764" s="289"/>
      <c r="H764" s="290"/>
      <c r="L764" s="292"/>
      <c r="M764" s="292"/>
      <c r="P764" s="293"/>
      <c r="S764" s="292"/>
      <c r="T764" s="317"/>
      <c r="U764" s="317"/>
      <c r="V764" s="291"/>
    </row>
    <row r="765" spans="7:22" ht="14.25" customHeight="1">
      <c r="G765" s="289"/>
      <c r="H765" s="290"/>
      <c r="L765" s="292"/>
      <c r="M765" s="292"/>
      <c r="P765" s="293"/>
      <c r="S765" s="292"/>
      <c r="T765" s="317"/>
      <c r="U765" s="317"/>
      <c r="V765" s="291"/>
    </row>
    <row r="766" spans="7:22" ht="14.25" customHeight="1">
      <c r="G766" s="289"/>
      <c r="H766" s="290"/>
      <c r="L766" s="292"/>
      <c r="M766" s="292"/>
      <c r="P766" s="293"/>
      <c r="S766" s="292"/>
      <c r="T766" s="317"/>
      <c r="U766" s="317"/>
      <c r="V766" s="291"/>
    </row>
    <row r="767" spans="7:22" ht="14.25" customHeight="1">
      <c r="G767" s="289"/>
      <c r="H767" s="290"/>
      <c r="L767" s="292"/>
      <c r="M767" s="292"/>
      <c r="P767" s="293"/>
      <c r="S767" s="292"/>
      <c r="T767" s="317"/>
      <c r="U767" s="317"/>
      <c r="V767" s="291"/>
    </row>
    <row r="768" spans="7:22" ht="14.25" customHeight="1">
      <c r="G768" s="289"/>
      <c r="H768" s="290"/>
      <c r="L768" s="292"/>
      <c r="M768" s="292"/>
      <c r="P768" s="293"/>
      <c r="S768" s="292"/>
      <c r="T768" s="317"/>
      <c r="U768" s="317"/>
      <c r="V768" s="291"/>
    </row>
    <row r="769" spans="7:22" ht="14.25" customHeight="1">
      <c r="G769" s="289"/>
      <c r="H769" s="290"/>
      <c r="L769" s="292"/>
      <c r="M769" s="292"/>
      <c r="P769" s="293"/>
      <c r="S769" s="292"/>
      <c r="T769" s="317"/>
      <c r="U769" s="317"/>
      <c r="V769" s="291"/>
    </row>
    <row r="770" spans="7:22" ht="14.25" customHeight="1">
      <c r="G770" s="289"/>
      <c r="H770" s="290"/>
      <c r="L770" s="292"/>
      <c r="M770" s="292"/>
      <c r="P770" s="293"/>
      <c r="S770" s="292"/>
      <c r="T770" s="317"/>
      <c r="U770" s="317"/>
      <c r="V770" s="291"/>
    </row>
    <row r="771" spans="7:22" ht="14.25" customHeight="1">
      <c r="G771" s="289"/>
      <c r="H771" s="290"/>
      <c r="L771" s="292"/>
      <c r="M771" s="292"/>
      <c r="P771" s="293"/>
      <c r="S771" s="292"/>
      <c r="T771" s="317"/>
      <c r="U771" s="317"/>
      <c r="V771" s="291"/>
    </row>
    <row r="772" spans="7:22" ht="14.25" customHeight="1">
      <c r="G772" s="289"/>
      <c r="H772" s="290"/>
      <c r="L772" s="292"/>
      <c r="M772" s="292"/>
      <c r="P772" s="293"/>
      <c r="S772" s="292"/>
      <c r="T772" s="317"/>
      <c r="U772" s="317"/>
      <c r="V772" s="291"/>
    </row>
    <row r="773" spans="7:22" ht="14.25" customHeight="1">
      <c r="G773" s="289"/>
      <c r="H773" s="290"/>
      <c r="L773" s="292"/>
      <c r="M773" s="292"/>
      <c r="P773" s="293"/>
      <c r="S773" s="292"/>
      <c r="T773" s="317"/>
      <c r="U773" s="317"/>
      <c r="V773" s="291"/>
    </row>
    <row r="774" spans="7:22" ht="14.25" customHeight="1">
      <c r="G774" s="289"/>
      <c r="H774" s="290"/>
      <c r="L774" s="292"/>
      <c r="M774" s="292"/>
      <c r="P774" s="293"/>
      <c r="S774" s="292"/>
      <c r="T774" s="317"/>
      <c r="U774" s="317"/>
      <c r="V774" s="291"/>
    </row>
    <row r="775" spans="7:22" ht="14.25" customHeight="1">
      <c r="G775" s="289"/>
      <c r="H775" s="290"/>
      <c r="L775" s="292"/>
      <c r="M775" s="292"/>
      <c r="P775" s="293"/>
      <c r="S775" s="292"/>
      <c r="T775" s="317"/>
      <c r="U775" s="317"/>
      <c r="V775" s="291"/>
    </row>
    <row r="776" spans="7:22" ht="14.25" customHeight="1">
      <c r="G776" s="289"/>
      <c r="H776" s="290"/>
      <c r="L776" s="292"/>
      <c r="M776" s="292"/>
      <c r="P776" s="293"/>
      <c r="S776" s="292"/>
      <c r="T776" s="317"/>
      <c r="U776" s="317"/>
      <c r="V776" s="291"/>
    </row>
    <row r="777" spans="7:22" ht="14.25" customHeight="1">
      <c r="G777" s="289"/>
      <c r="H777" s="290"/>
      <c r="L777" s="292"/>
      <c r="M777" s="292"/>
      <c r="P777" s="293"/>
      <c r="S777" s="292"/>
      <c r="T777" s="317"/>
      <c r="U777" s="317"/>
      <c r="V777" s="291"/>
    </row>
    <row r="778" spans="7:22" ht="14.25" customHeight="1">
      <c r="G778" s="289"/>
      <c r="H778" s="290"/>
      <c r="L778" s="292"/>
      <c r="M778" s="292"/>
      <c r="P778" s="293"/>
      <c r="S778" s="292"/>
      <c r="T778" s="317"/>
      <c r="U778" s="317"/>
      <c r="V778" s="291"/>
    </row>
    <row r="779" spans="7:22" ht="14.25" customHeight="1">
      <c r="G779" s="289"/>
      <c r="H779" s="290"/>
      <c r="L779" s="292"/>
      <c r="M779" s="292"/>
      <c r="P779" s="293"/>
      <c r="S779" s="292"/>
      <c r="T779" s="317"/>
      <c r="U779" s="317"/>
      <c r="V779" s="291"/>
    </row>
    <row r="780" spans="7:22" ht="14.25" customHeight="1">
      <c r="G780" s="289"/>
      <c r="H780" s="290"/>
      <c r="L780" s="292"/>
      <c r="M780" s="292"/>
      <c r="P780" s="293"/>
      <c r="S780" s="292"/>
      <c r="T780" s="317"/>
      <c r="U780" s="317"/>
      <c r="V780" s="291"/>
    </row>
    <row r="781" spans="7:22" ht="14.25" customHeight="1">
      <c r="G781" s="289"/>
      <c r="H781" s="290"/>
      <c r="L781" s="292"/>
      <c r="M781" s="292"/>
      <c r="P781" s="293"/>
      <c r="S781" s="292"/>
      <c r="T781" s="317"/>
      <c r="U781" s="317"/>
      <c r="V781" s="291"/>
    </row>
    <row r="782" spans="7:22" ht="14.25" customHeight="1">
      <c r="G782" s="289"/>
      <c r="H782" s="290"/>
      <c r="L782" s="292"/>
      <c r="M782" s="292"/>
      <c r="P782" s="293"/>
      <c r="S782" s="292"/>
      <c r="T782" s="317"/>
      <c r="U782" s="317"/>
      <c r="V782" s="291"/>
    </row>
    <row r="783" spans="7:22" ht="14.25" customHeight="1">
      <c r="G783" s="289"/>
      <c r="H783" s="290"/>
      <c r="L783" s="292"/>
      <c r="M783" s="292"/>
      <c r="P783" s="293"/>
      <c r="S783" s="292"/>
      <c r="T783" s="317"/>
      <c r="U783" s="317"/>
      <c r="V783" s="291"/>
    </row>
    <row r="784" spans="7:22" ht="14.25" customHeight="1">
      <c r="G784" s="289"/>
      <c r="H784" s="290"/>
      <c r="L784" s="292"/>
      <c r="M784" s="292"/>
      <c r="P784" s="293"/>
      <c r="S784" s="292"/>
      <c r="T784" s="317"/>
      <c r="U784" s="317"/>
      <c r="V784" s="291"/>
    </row>
    <row r="785" spans="7:22" ht="14.25" customHeight="1">
      <c r="G785" s="289"/>
      <c r="H785" s="290"/>
      <c r="L785" s="292"/>
      <c r="M785" s="292"/>
      <c r="P785" s="293"/>
      <c r="S785" s="292"/>
      <c r="T785" s="317"/>
      <c r="U785" s="317"/>
      <c r="V785" s="291"/>
    </row>
    <row r="786" spans="7:22" ht="14.25" customHeight="1">
      <c r="G786" s="289"/>
      <c r="H786" s="290"/>
      <c r="L786" s="292"/>
      <c r="M786" s="292"/>
      <c r="P786" s="293"/>
      <c r="S786" s="292"/>
      <c r="T786" s="317"/>
      <c r="U786" s="317"/>
      <c r="V786" s="291"/>
    </row>
    <row r="787" spans="7:22" ht="14.25" customHeight="1">
      <c r="G787" s="289"/>
      <c r="H787" s="290"/>
      <c r="L787" s="292"/>
      <c r="M787" s="292"/>
      <c r="P787" s="293"/>
      <c r="S787" s="292"/>
      <c r="T787" s="317"/>
      <c r="U787" s="317"/>
      <c r="V787" s="291"/>
    </row>
    <row r="788" spans="7:22" ht="14.25" customHeight="1">
      <c r="G788" s="289"/>
      <c r="H788" s="290"/>
      <c r="L788" s="292"/>
      <c r="M788" s="292"/>
      <c r="P788" s="293"/>
      <c r="S788" s="292"/>
      <c r="T788" s="317"/>
      <c r="U788" s="317"/>
      <c r="V788" s="291"/>
    </row>
    <row r="789" spans="7:22" ht="14.25" customHeight="1">
      <c r="G789" s="289"/>
      <c r="H789" s="290"/>
      <c r="L789" s="292"/>
      <c r="M789" s="292"/>
      <c r="P789" s="293"/>
      <c r="S789" s="292"/>
      <c r="T789" s="317"/>
      <c r="U789" s="317"/>
      <c r="V789" s="291"/>
    </row>
    <row r="790" spans="7:22" ht="14.25" customHeight="1">
      <c r="G790" s="289"/>
      <c r="H790" s="290"/>
      <c r="L790" s="292"/>
      <c r="M790" s="292"/>
      <c r="P790" s="293"/>
      <c r="S790" s="292"/>
      <c r="T790" s="317"/>
      <c r="U790" s="317"/>
      <c r="V790" s="291"/>
    </row>
    <row r="791" spans="7:22" ht="14.25" customHeight="1">
      <c r="G791" s="289"/>
      <c r="H791" s="290"/>
      <c r="L791" s="292"/>
      <c r="M791" s="292"/>
      <c r="P791" s="293"/>
      <c r="S791" s="292"/>
      <c r="T791" s="317"/>
      <c r="U791" s="317"/>
      <c r="V791" s="291"/>
    </row>
    <row r="792" spans="7:22" ht="14.25" customHeight="1">
      <c r="G792" s="289"/>
      <c r="H792" s="290"/>
      <c r="L792" s="292"/>
      <c r="M792" s="292"/>
      <c r="P792" s="293"/>
      <c r="S792" s="292"/>
      <c r="T792" s="317"/>
      <c r="U792" s="317"/>
      <c r="V792" s="291"/>
    </row>
    <row r="793" spans="7:22" ht="14.25" customHeight="1">
      <c r="G793" s="289"/>
      <c r="H793" s="290"/>
      <c r="L793" s="292"/>
      <c r="M793" s="292"/>
      <c r="P793" s="293"/>
      <c r="S793" s="292"/>
      <c r="T793" s="317"/>
      <c r="U793" s="317"/>
      <c r="V793" s="291"/>
    </row>
    <row r="794" spans="7:22" ht="14.25" customHeight="1">
      <c r="G794" s="289"/>
      <c r="H794" s="290"/>
      <c r="L794" s="292"/>
      <c r="M794" s="292"/>
      <c r="P794" s="293"/>
      <c r="S794" s="292"/>
      <c r="T794" s="317"/>
      <c r="U794" s="317"/>
      <c r="V794" s="291"/>
    </row>
    <row r="795" spans="7:22" ht="14.25" customHeight="1">
      <c r="G795" s="289"/>
      <c r="H795" s="290"/>
      <c r="L795" s="292"/>
      <c r="M795" s="292"/>
      <c r="P795" s="293"/>
      <c r="S795" s="292"/>
      <c r="T795" s="317"/>
      <c r="U795" s="317"/>
      <c r="V795" s="291"/>
    </row>
    <row r="796" spans="7:22" ht="14.25" customHeight="1">
      <c r="G796" s="289"/>
      <c r="H796" s="290"/>
      <c r="L796" s="292"/>
      <c r="M796" s="292"/>
      <c r="P796" s="293"/>
      <c r="S796" s="292"/>
      <c r="T796" s="317"/>
      <c r="U796" s="317"/>
      <c r="V796" s="291"/>
    </row>
    <row r="797" spans="7:22" ht="14.25" customHeight="1">
      <c r="G797" s="289"/>
      <c r="H797" s="290"/>
      <c r="L797" s="292"/>
      <c r="M797" s="292"/>
      <c r="P797" s="293"/>
      <c r="S797" s="292"/>
      <c r="T797" s="317"/>
      <c r="U797" s="317"/>
      <c r="V797" s="291"/>
    </row>
    <row r="798" spans="7:22" ht="14.25" customHeight="1">
      <c r="G798" s="289"/>
      <c r="H798" s="290"/>
      <c r="L798" s="292"/>
      <c r="M798" s="292"/>
      <c r="P798" s="293"/>
      <c r="S798" s="292"/>
      <c r="T798" s="317"/>
      <c r="U798" s="317"/>
      <c r="V798" s="291"/>
    </row>
    <row r="799" spans="7:22" ht="14.25" customHeight="1">
      <c r="G799" s="289"/>
      <c r="H799" s="290"/>
      <c r="L799" s="292"/>
      <c r="M799" s="292"/>
      <c r="P799" s="293"/>
      <c r="S799" s="292"/>
      <c r="T799" s="317"/>
      <c r="U799" s="317"/>
      <c r="V799" s="291"/>
    </row>
    <row r="800" spans="7:22" ht="14.25" customHeight="1">
      <c r="G800" s="289"/>
      <c r="H800" s="290"/>
      <c r="L800" s="292"/>
      <c r="M800" s="292"/>
      <c r="P800" s="293"/>
      <c r="S800" s="292"/>
      <c r="T800" s="317"/>
      <c r="U800" s="317"/>
      <c r="V800" s="291"/>
    </row>
    <row r="801" spans="7:22" ht="14.25" customHeight="1">
      <c r="G801" s="289"/>
      <c r="H801" s="290"/>
      <c r="L801" s="292"/>
      <c r="M801" s="292"/>
      <c r="P801" s="293"/>
      <c r="S801" s="292"/>
      <c r="T801" s="317"/>
      <c r="U801" s="317"/>
      <c r="V801" s="291"/>
    </row>
    <row r="802" spans="7:22" ht="14.25" customHeight="1">
      <c r="G802" s="289"/>
      <c r="H802" s="290"/>
      <c r="L802" s="292"/>
      <c r="M802" s="292"/>
      <c r="P802" s="293"/>
      <c r="S802" s="292"/>
      <c r="T802" s="317"/>
      <c r="U802" s="317"/>
      <c r="V802" s="291"/>
    </row>
    <row r="803" spans="7:22" ht="14.25" customHeight="1">
      <c r="G803" s="289"/>
      <c r="H803" s="290"/>
      <c r="L803" s="292"/>
      <c r="M803" s="292"/>
      <c r="P803" s="293"/>
      <c r="S803" s="292"/>
      <c r="T803" s="317"/>
      <c r="U803" s="317"/>
      <c r="V803" s="291"/>
    </row>
    <row r="804" spans="7:22" ht="14.25" customHeight="1">
      <c r="G804" s="289"/>
      <c r="H804" s="290"/>
      <c r="L804" s="292"/>
      <c r="M804" s="292"/>
      <c r="P804" s="293"/>
      <c r="S804" s="292"/>
      <c r="T804" s="317"/>
      <c r="U804" s="317"/>
      <c r="V804" s="291"/>
    </row>
    <row r="805" spans="7:22" ht="14.25" customHeight="1">
      <c r="G805" s="289"/>
      <c r="H805" s="290"/>
      <c r="L805" s="292"/>
      <c r="M805" s="292"/>
      <c r="P805" s="293"/>
      <c r="S805" s="292"/>
      <c r="T805" s="317"/>
      <c r="U805" s="317"/>
      <c r="V805" s="291"/>
    </row>
    <row r="806" spans="7:22" ht="14.25" customHeight="1">
      <c r="G806" s="289"/>
      <c r="H806" s="290"/>
      <c r="L806" s="292"/>
      <c r="M806" s="292"/>
      <c r="P806" s="293"/>
      <c r="S806" s="292"/>
      <c r="T806" s="317"/>
      <c r="U806" s="317"/>
      <c r="V806" s="291"/>
    </row>
    <row r="807" spans="7:22" ht="14.25" customHeight="1">
      <c r="G807" s="289"/>
      <c r="H807" s="290"/>
      <c r="L807" s="292"/>
      <c r="M807" s="292"/>
      <c r="P807" s="293"/>
      <c r="S807" s="292"/>
      <c r="T807" s="317"/>
      <c r="U807" s="317"/>
      <c r="V807" s="291"/>
    </row>
    <row r="808" spans="7:22" ht="14.25" customHeight="1">
      <c r="G808" s="289"/>
      <c r="H808" s="290"/>
      <c r="L808" s="292"/>
      <c r="M808" s="292"/>
      <c r="P808" s="293"/>
      <c r="S808" s="292"/>
      <c r="T808" s="317"/>
      <c r="U808" s="317"/>
      <c r="V808" s="291"/>
    </row>
    <row r="809" spans="7:22" ht="14.25" customHeight="1">
      <c r="G809" s="289"/>
      <c r="H809" s="290"/>
      <c r="L809" s="292"/>
      <c r="M809" s="292"/>
      <c r="P809" s="293"/>
      <c r="S809" s="292"/>
      <c r="T809" s="317"/>
      <c r="U809" s="317"/>
      <c r="V809" s="291"/>
    </row>
    <row r="810" spans="7:22" ht="14.25" customHeight="1">
      <c r="G810" s="289"/>
      <c r="H810" s="290"/>
      <c r="L810" s="292"/>
      <c r="M810" s="292"/>
      <c r="P810" s="293"/>
      <c r="S810" s="292"/>
      <c r="T810" s="317"/>
      <c r="U810" s="317"/>
      <c r="V810" s="291"/>
    </row>
    <row r="811" spans="7:22" ht="14.25" customHeight="1">
      <c r="G811" s="289"/>
      <c r="H811" s="290"/>
      <c r="L811" s="292"/>
      <c r="M811" s="292"/>
      <c r="P811" s="293"/>
      <c r="S811" s="292"/>
      <c r="T811" s="317"/>
      <c r="U811" s="317"/>
      <c r="V811" s="291"/>
    </row>
    <row r="812" spans="7:22" ht="14.25" customHeight="1">
      <c r="G812" s="289"/>
      <c r="H812" s="290"/>
      <c r="L812" s="292"/>
      <c r="M812" s="292"/>
      <c r="P812" s="293"/>
      <c r="S812" s="292"/>
      <c r="T812" s="317"/>
      <c r="U812" s="317"/>
      <c r="V812" s="291"/>
    </row>
    <row r="813" spans="7:22" ht="14.25" customHeight="1">
      <c r="G813" s="289"/>
      <c r="H813" s="290"/>
      <c r="L813" s="292"/>
      <c r="M813" s="292"/>
      <c r="P813" s="293"/>
      <c r="S813" s="292"/>
      <c r="T813" s="317"/>
      <c r="U813" s="317"/>
      <c r="V813" s="291"/>
    </row>
    <row r="814" spans="7:22" ht="14.25" customHeight="1">
      <c r="G814" s="289"/>
      <c r="H814" s="290"/>
      <c r="L814" s="292"/>
      <c r="M814" s="292"/>
      <c r="P814" s="293"/>
      <c r="S814" s="292"/>
      <c r="T814" s="317"/>
      <c r="U814" s="317"/>
      <c r="V814" s="291"/>
    </row>
    <row r="815" spans="7:22" ht="14.25" customHeight="1">
      <c r="G815" s="289"/>
      <c r="H815" s="290"/>
      <c r="L815" s="292"/>
      <c r="M815" s="292"/>
      <c r="P815" s="293"/>
      <c r="S815" s="292"/>
      <c r="T815" s="317"/>
      <c r="U815" s="317"/>
      <c r="V815" s="291"/>
    </row>
    <row r="816" spans="7:22" ht="14.25" customHeight="1">
      <c r="G816" s="289"/>
      <c r="H816" s="290"/>
      <c r="L816" s="292"/>
      <c r="M816" s="292"/>
      <c r="P816" s="293"/>
      <c r="S816" s="292"/>
      <c r="T816" s="317"/>
      <c r="U816" s="317"/>
      <c r="V816" s="291"/>
    </row>
    <row r="817" spans="7:22" ht="14.25" customHeight="1">
      <c r="G817" s="289"/>
      <c r="H817" s="290"/>
      <c r="L817" s="292"/>
      <c r="M817" s="292"/>
      <c r="P817" s="293"/>
      <c r="S817" s="292"/>
      <c r="T817" s="317"/>
      <c r="U817" s="317"/>
      <c r="V817" s="291"/>
    </row>
    <row r="818" spans="7:22" ht="14.25" customHeight="1">
      <c r="G818" s="289"/>
      <c r="H818" s="290"/>
      <c r="L818" s="292"/>
      <c r="M818" s="292"/>
      <c r="P818" s="293"/>
      <c r="S818" s="292"/>
      <c r="T818" s="317"/>
      <c r="U818" s="317"/>
      <c r="V818" s="291"/>
    </row>
    <row r="819" spans="7:22" ht="14.25" customHeight="1">
      <c r="G819" s="289"/>
      <c r="H819" s="290"/>
      <c r="L819" s="292"/>
      <c r="M819" s="292"/>
      <c r="P819" s="293"/>
      <c r="S819" s="292"/>
      <c r="T819" s="317"/>
      <c r="U819" s="317"/>
      <c r="V819" s="291"/>
    </row>
    <row r="820" spans="7:22" ht="14.25" customHeight="1">
      <c r="G820" s="289"/>
      <c r="H820" s="290"/>
      <c r="L820" s="292"/>
      <c r="M820" s="292"/>
      <c r="P820" s="293"/>
      <c r="S820" s="292"/>
      <c r="T820" s="317"/>
      <c r="U820" s="317"/>
      <c r="V820" s="291"/>
    </row>
    <row r="821" spans="7:22" ht="14.25" customHeight="1">
      <c r="G821" s="289"/>
      <c r="H821" s="290"/>
      <c r="L821" s="292"/>
      <c r="M821" s="292"/>
      <c r="P821" s="293"/>
      <c r="S821" s="292"/>
      <c r="T821" s="317"/>
      <c r="U821" s="317"/>
      <c r="V821" s="291"/>
    </row>
    <row r="822" spans="7:22" ht="14.25" customHeight="1">
      <c r="G822" s="289"/>
      <c r="H822" s="290"/>
      <c r="L822" s="292"/>
      <c r="M822" s="292"/>
      <c r="P822" s="293"/>
      <c r="S822" s="292"/>
      <c r="T822" s="317"/>
      <c r="U822" s="317"/>
      <c r="V822" s="291"/>
    </row>
    <row r="823" spans="7:22" ht="14.25" customHeight="1">
      <c r="G823" s="289"/>
      <c r="H823" s="290"/>
      <c r="L823" s="292"/>
      <c r="M823" s="292"/>
      <c r="P823" s="293"/>
      <c r="S823" s="292"/>
      <c r="T823" s="317"/>
      <c r="U823" s="317"/>
      <c r="V823" s="291"/>
    </row>
    <row r="824" spans="7:22" ht="14.25" customHeight="1">
      <c r="G824" s="289"/>
      <c r="H824" s="290"/>
      <c r="L824" s="292"/>
      <c r="M824" s="292"/>
      <c r="P824" s="293"/>
      <c r="S824" s="292"/>
      <c r="T824" s="317"/>
      <c r="U824" s="317"/>
      <c r="V824" s="291"/>
    </row>
    <row r="825" spans="7:22" ht="14.25" customHeight="1">
      <c r="G825" s="289"/>
      <c r="H825" s="290"/>
      <c r="L825" s="292"/>
      <c r="M825" s="292"/>
      <c r="P825" s="293"/>
      <c r="S825" s="292"/>
      <c r="T825" s="317"/>
      <c r="U825" s="317"/>
      <c r="V825" s="291"/>
    </row>
    <row r="826" spans="7:22" ht="14.25" customHeight="1">
      <c r="G826" s="289"/>
      <c r="H826" s="290"/>
      <c r="L826" s="292"/>
      <c r="M826" s="292"/>
      <c r="P826" s="293"/>
      <c r="S826" s="292"/>
      <c r="T826" s="317"/>
      <c r="U826" s="317"/>
      <c r="V826" s="291"/>
    </row>
    <row r="827" spans="7:22" ht="14.25" customHeight="1">
      <c r="G827" s="289"/>
      <c r="H827" s="290"/>
      <c r="L827" s="292"/>
      <c r="M827" s="292"/>
      <c r="P827" s="293"/>
      <c r="S827" s="292"/>
      <c r="T827" s="317"/>
      <c r="U827" s="317"/>
      <c r="V827" s="291"/>
    </row>
    <row r="828" spans="7:22" ht="14.25" customHeight="1">
      <c r="G828" s="289"/>
      <c r="H828" s="290"/>
      <c r="L828" s="292"/>
      <c r="M828" s="292"/>
      <c r="P828" s="293"/>
      <c r="S828" s="292"/>
      <c r="T828" s="317"/>
      <c r="U828" s="317"/>
      <c r="V828" s="291"/>
    </row>
    <row r="829" spans="7:22" ht="14.25" customHeight="1">
      <c r="G829" s="289"/>
      <c r="H829" s="290"/>
      <c r="L829" s="292"/>
      <c r="M829" s="292"/>
      <c r="P829" s="293"/>
      <c r="S829" s="292"/>
      <c r="T829" s="317"/>
      <c r="U829" s="317"/>
      <c r="V829" s="291"/>
    </row>
    <row r="830" spans="7:22" ht="14.25" customHeight="1">
      <c r="G830" s="289"/>
      <c r="H830" s="290"/>
      <c r="L830" s="292"/>
      <c r="M830" s="292"/>
      <c r="P830" s="293"/>
      <c r="S830" s="292"/>
      <c r="T830" s="317"/>
      <c r="U830" s="317"/>
      <c r="V830" s="291"/>
    </row>
    <row r="831" spans="7:22" ht="14.25" customHeight="1">
      <c r="G831" s="289"/>
      <c r="H831" s="290"/>
      <c r="L831" s="292"/>
      <c r="M831" s="292"/>
      <c r="P831" s="293"/>
      <c r="S831" s="292"/>
      <c r="T831" s="317"/>
      <c r="U831" s="317"/>
      <c r="V831" s="291"/>
    </row>
    <row r="832" spans="7:22" ht="14.25" customHeight="1">
      <c r="G832" s="289"/>
      <c r="H832" s="290"/>
      <c r="L832" s="292"/>
      <c r="M832" s="292"/>
      <c r="P832" s="293"/>
      <c r="S832" s="292"/>
      <c r="T832" s="317"/>
      <c r="U832" s="317"/>
      <c r="V832" s="291"/>
    </row>
    <row r="833" spans="7:22" ht="14.25" customHeight="1">
      <c r="G833" s="289"/>
      <c r="H833" s="290"/>
      <c r="L833" s="292"/>
      <c r="M833" s="292"/>
      <c r="P833" s="293"/>
      <c r="S833" s="292"/>
      <c r="T833" s="317"/>
      <c r="U833" s="317"/>
      <c r="V833" s="291"/>
    </row>
    <row r="834" spans="7:22" ht="14.25" customHeight="1">
      <c r="G834" s="289"/>
      <c r="H834" s="290"/>
      <c r="L834" s="292"/>
      <c r="M834" s="292"/>
      <c r="P834" s="293"/>
      <c r="S834" s="292"/>
      <c r="T834" s="317"/>
      <c r="U834" s="317"/>
      <c r="V834" s="291"/>
    </row>
    <row r="835" spans="7:22" ht="14.25" customHeight="1">
      <c r="G835" s="289"/>
      <c r="H835" s="290"/>
      <c r="L835" s="292"/>
      <c r="M835" s="292"/>
      <c r="P835" s="293"/>
      <c r="S835" s="292"/>
      <c r="T835" s="317"/>
      <c r="U835" s="317"/>
      <c r="V835" s="291"/>
    </row>
    <row r="836" spans="7:22" ht="14.25" customHeight="1">
      <c r="G836" s="289"/>
      <c r="H836" s="290"/>
      <c r="L836" s="292"/>
      <c r="M836" s="292"/>
      <c r="P836" s="293"/>
      <c r="S836" s="292"/>
      <c r="T836" s="317"/>
      <c r="U836" s="317"/>
      <c r="V836" s="291"/>
    </row>
    <row r="837" spans="7:22" ht="14.25" customHeight="1">
      <c r="G837" s="289"/>
      <c r="H837" s="290"/>
      <c r="L837" s="292"/>
      <c r="M837" s="292"/>
      <c r="P837" s="293"/>
      <c r="S837" s="292"/>
      <c r="T837" s="317"/>
      <c r="U837" s="317"/>
      <c r="V837" s="291"/>
    </row>
    <row r="838" spans="7:22" ht="14.25" customHeight="1">
      <c r="G838" s="289"/>
      <c r="H838" s="290"/>
      <c r="L838" s="292"/>
      <c r="M838" s="292"/>
      <c r="P838" s="293"/>
      <c r="S838" s="292"/>
      <c r="T838" s="317"/>
      <c r="U838" s="317"/>
      <c r="V838" s="291"/>
    </row>
    <row r="839" spans="7:22" ht="14.25" customHeight="1">
      <c r="G839" s="289"/>
      <c r="H839" s="290"/>
      <c r="L839" s="292"/>
      <c r="M839" s="292"/>
      <c r="P839" s="293"/>
      <c r="S839" s="292"/>
      <c r="T839" s="317"/>
      <c r="U839" s="317"/>
      <c r="V839" s="291"/>
    </row>
    <row r="840" spans="7:22" ht="14.25" customHeight="1">
      <c r="G840" s="289"/>
      <c r="H840" s="290"/>
      <c r="L840" s="292"/>
      <c r="M840" s="292"/>
      <c r="P840" s="293"/>
      <c r="S840" s="292"/>
      <c r="T840" s="317"/>
      <c r="U840" s="317"/>
      <c r="V840" s="291"/>
    </row>
    <row r="841" spans="7:22" ht="14.25" customHeight="1">
      <c r="G841" s="289"/>
      <c r="H841" s="290"/>
      <c r="L841" s="292"/>
      <c r="M841" s="292"/>
      <c r="P841" s="293"/>
      <c r="S841" s="292"/>
      <c r="T841" s="317"/>
      <c r="U841" s="317"/>
      <c r="V841" s="291"/>
    </row>
    <row r="842" spans="7:22" ht="14.25" customHeight="1">
      <c r="G842" s="289"/>
      <c r="H842" s="290"/>
      <c r="L842" s="292"/>
      <c r="M842" s="292"/>
      <c r="P842" s="293"/>
      <c r="S842" s="292"/>
      <c r="T842" s="317"/>
      <c r="U842" s="317"/>
      <c r="V842" s="291"/>
    </row>
    <row r="843" spans="7:22" ht="14.25" customHeight="1">
      <c r="G843" s="289"/>
      <c r="H843" s="290"/>
      <c r="L843" s="292"/>
      <c r="M843" s="292"/>
      <c r="P843" s="293"/>
      <c r="S843" s="292"/>
      <c r="T843" s="317"/>
      <c r="U843" s="317"/>
      <c r="V843" s="291"/>
    </row>
    <row r="844" spans="7:22" ht="14.25" customHeight="1">
      <c r="G844" s="289"/>
      <c r="H844" s="290"/>
      <c r="L844" s="292"/>
      <c r="M844" s="292"/>
      <c r="P844" s="293"/>
      <c r="S844" s="292"/>
      <c r="T844" s="317"/>
      <c r="U844" s="317"/>
      <c r="V844" s="291"/>
    </row>
    <row r="845" spans="7:22" ht="14.25" customHeight="1">
      <c r="G845" s="289"/>
      <c r="H845" s="290"/>
      <c r="L845" s="292"/>
      <c r="M845" s="292"/>
      <c r="P845" s="293"/>
      <c r="S845" s="292"/>
      <c r="T845" s="317"/>
      <c r="U845" s="317"/>
      <c r="V845" s="291"/>
    </row>
    <row r="846" spans="7:22" ht="14.25" customHeight="1">
      <c r="G846" s="289"/>
      <c r="H846" s="290"/>
      <c r="L846" s="292"/>
      <c r="M846" s="292"/>
      <c r="P846" s="293"/>
      <c r="S846" s="292"/>
      <c r="T846" s="317"/>
      <c r="U846" s="317"/>
      <c r="V846" s="291"/>
    </row>
    <row r="847" spans="7:22" ht="14.25" customHeight="1">
      <c r="G847" s="289"/>
      <c r="H847" s="290"/>
      <c r="L847" s="292"/>
      <c r="M847" s="292"/>
      <c r="P847" s="293"/>
      <c r="S847" s="292"/>
      <c r="T847" s="317"/>
      <c r="U847" s="317"/>
      <c r="V847" s="291"/>
    </row>
    <row r="848" spans="7:22" ht="14.25" customHeight="1">
      <c r="G848" s="289"/>
      <c r="H848" s="290"/>
      <c r="L848" s="292"/>
      <c r="M848" s="292"/>
      <c r="P848" s="293"/>
      <c r="S848" s="292"/>
      <c r="T848" s="317"/>
      <c r="U848" s="317"/>
      <c r="V848" s="291"/>
    </row>
    <row r="849" spans="7:22" ht="14.25" customHeight="1">
      <c r="G849" s="289"/>
      <c r="H849" s="290"/>
      <c r="L849" s="292"/>
      <c r="M849" s="292"/>
      <c r="P849" s="293"/>
      <c r="S849" s="292"/>
      <c r="T849" s="317"/>
      <c r="U849" s="317"/>
      <c r="V849" s="291"/>
    </row>
    <row r="850" spans="7:22" ht="14.25" customHeight="1">
      <c r="G850" s="289"/>
      <c r="H850" s="290"/>
      <c r="L850" s="292"/>
      <c r="M850" s="292"/>
      <c r="P850" s="293"/>
      <c r="S850" s="292"/>
      <c r="T850" s="317"/>
      <c r="U850" s="317"/>
      <c r="V850" s="291"/>
    </row>
    <row r="851" spans="7:22" ht="14.25" customHeight="1">
      <c r="G851" s="289"/>
      <c r="H851" s="290"/>
      <c r="L851" s="292"/>
      <c r="M851" s="292"/>
      <c r="P851" s="293"/>
      <c r="S851" s="292"/>
      <c r="T851" s="317"/>
      <c r="U851" s="317"/>
      <c r="V851" s="291"/>
    </row>
    <row r="852" spans="7:22" ht="14.25" customHeight="1">
      <c r="G852" s="289"/>
      <c r="H852" s="290"/>
      <c r="L852" s="292"/>
      <c r="M852" s="292"/>
      <c r="P852" s="293"/>
      <c r="S852" s="292"/>
      <c r="T852" s="317"/>
      <c r="U852" s="317"/>
      <c r="V852" s="291"/>
    </row>
    <row r="853" spans="7:22" ht="14.25" customHeight="1">
      <c r="G853" s="289"/>
      <c r="H853" s="290"/>
      <c r="L853" s="292"/>
      <c r="M853" s="292"/>
      <c r="P853" s="293"/>
      <c r="S853" s="292"/>
      <c r="T853" s="317"/>
      <c r="U853" s="317"/>
      <c r="V853" s="291"/>
    </row>
    <row r="854" spans="7:22" ht="14.25" customHeight="1">
      <c r="G854" s="289"/>
      <c r="H854" s="290"/>
      <c r="L854" s="292"/>
      <c r="M854" s="292"/>
      <c r="P854" s="293"/>
      <c r="S854" s="292"/>
      <c r="T854" s="317"/>
      <c r="U854" s="317"/>
      <c r="V854" s="291"/>
    </row>
    <row r="855" spans="7:22" ht="14.25" customHeight="1">
      <c r="G855" s="289"/>
      <c r="H855" s="290"/>
      <c r="L855" s="292"/>
      <c r="M855" s="292"/>
      <c r="P855" s="293"/>
      <c r="S855" s="292"/>
      <c r="T855" s="317"/>
      <c r="U855" s="317"/>
      <c r="V855" s="291"/>
    </row>
    <row r="856" spans="7:22" ht="14.25" customHeight="1">
      <c r="G856" s="289"/>
      <c r="H856" s="290"/>
      <c r="L856" s="292"/>
      <c r="M856" s="292"/>
      <c r="P856" s="293"/>
      <c r="S856" s="292"/>
      <c r="T856" s="317"/>
      <c r="U856" s="317"/>
      <c r="V856" s="291"/>
    </row>
    <row r="857" spans="7:22" ht="14.25" customHeight="1">
      <c r="G857" s="289"/>
      <c r="H857" s="290"/>
      <c r="L857" s="292"/>
      <c r="M857" s="292"/>
      <c r="P857" s="293"/>
      <c r="S857" s="292"/>
      <c r="T857" s="317"/>
      <c r="U857" s="317"/>
      <c r="V857" s="291"/>
    </row>
    <row r="858" spans="7:22" ht="14.25" customHeight="1">
      <c r="G858" s="289"/>
      <c r="H858" s="290"/>
      <c r="L858" s="292"/>
      <c r="M858" s="292"/>
      <c r="P858" s="293"/>
      <c r="S858" s="292"/>
      <c r="T858" s="317"/>
      <c r="U858" s="317"/>
      <c r="V858" s="291"/>
    </row>
    <row r="859" spans="7:22" ht="14.25" customHeight="1">
      <c r="G859" s="289"/>
      <c r="H859" s="290"/>
      <c r="L859" s="292"/>
      <c r="M859" s="292"/>
      <c r="P859" s="293"/>
      <c r="S859" s="292"/>
      <c r="T859" s="317"/>
      <c r="U859" s="317"/>
      <c r="V859" s="291"/>
    </row>
    <row r="860" spans="7:22" ht="14.25" customHeight="1">
      <c r="G860" s="289"/>
      <c r="H860" s="290"/>
      <c r="L860" s="292"/>
      <c r="M860" s="292"/>
      <c r="P860" s="293"/>
      <c r="S860" s="292"/>
      <c r="T860" s="317"/>
      <c r="U860" s="317"/>
      <c r="V860" s="291"/>
    </row>
    <row r="861" spans="7:22" ht="14.25" customHeight="1">
      <c r="G861" s="289"/>
      <c r="H861" s="290"/>
      <c r="L861" s="292"/>
      <c r="M861" s="292"/>
      <c r="P861" s="293"/>
      <c r="S861" s="292"/>
      <c r="T861" s="317"/>
      <c r="U861" s="317"/>
      <c r="V861" s="291"/>
    </row>
    <row r="862" spans="7:22" ht="14.25" customHeight="1">
      <c r="G862" s="289"/>
      <c r="H862" s="290"/>
      <c r="L862" s="292"/>
      <c r="M862" s="292"/>
      <c r="P862" s="293"/>
      <c r="S862" s="292"/>
      <c r="T862" s="317"/>
      <c r="U862" s="317"/>
      <c r="V862" s="291"/>
    </row>
    <row r="863" spans="7:22" ht="14.25" customHeight="1">
      <c r="G863" s="289"/>
      <c r="H863" s="290"/>
      <c r="L863" s="292"/>
      <c r="M863" s="292"/>
      <c r="P863" s="293"/>
      <c r="S863" s="292"/>
      <c r="T863" s="317"/>
      <c r="U863" s="317"/>
      <c r="V863" s="291"/>
    </row>
    <row r="864" spans="7:22" ht="14.25" customHeight="1">
      <c r="G864" s="289"/>
      <c r="H864" s="290"/>
      <c r="L864" s="292"/>
      <c r="M864" s="292"/>
      <c r="P864" s="293"/>
      <c r="S864" s="292"/>
      <c r="T864" s="317"/>
      <c r="U864" s="317"/>
      <c r="V864" s="291"/>
    </row>
    <row r="865" spans="7:22" ht="14.25" customHeight="1">
      <c r="G865" s="289"/>
      <c r="H865" s="290"/>
      <c r="L865" s="292"/>
      <c r="M865" s="292"/>
      <c r="P865" s="293"/>
      <c r="S865" s="292"/>
      <c r="T865" s="317"/>
      <c r="U865" s="317"/>
      <c r="V865" s="291"/>
    </row>
    <row r="866" spans="7:22" ht="14.25" customHeight="1">
      <c r="G866" s="289"/>
      <c r="H866" s="290"/>
      <c r="L866" s="292"/>
      <c r="M866" s="292"/>
      <c r="P866" s="293"/>
      <c r="S866" s="292"/>
      <c r="T866" s="317"/>
      <c r="U866" s="317"/>
      <c r="V866" s="291"/>
    </row>
    <row r="867" spans="7:22" ht="14.25" customHeight="1">
      <c r="G867" s="289"/>
      <c r="H867" s="290"/>
      <c r="L867" s="292"/>
      <c r="M867" s="292"/>
      <c r="P867" s="293"/>
      <c r="S867" s="292"/>
      <c r="T867" s="317"/>
      <c r="U867" s="317"/>
      <c r="V867" s="291"/>
    </row>
    <row r="868" spans="7:22" ht="14.25" customHeight="1">
      <c r="G868" s="289"/>
      <c r="H868" s="290"/>
      <c r="L868" s="292"/>
      <c r="M868" s="292"/>
      <c r="P868" s="293"/>
      <c r="S868" s="292"/>
      <c r="T868" s="317"/>
      <c r="U868" s="317"/>
      <c r="V868" s="291"/>
    </row>
    <row r="869" spans="7:22" ht="14.25" customHeight="1">
      <c r="G869" s="289"/>
      <c r="H869" s="290"/>
      <c r="L869" s="292"/>
      <c r="M869" s="292"/>
      <c r="P869" s="293"/>
      <c r="S869" s="292"/>
      <c r="T869" s="317"/>
      <c r="U869" s="317"/>
      <c r="V869" s="291"/>
    </row>
    <row r="870" spans="7:22" ht="14.25" customHeight="1">
      <c r="G870" s="289"/>
      <c r="H870" s="290"/>
      <c r="L870" s="292"/>
      <c r="M870" s="292"/>
      <c r="P870" s="293"/>
      <c r="S870" s="292"/>
      <c r="T870" s="317"/>
      <c r="U870" s="317"/>
      <c r="V870" s="291"/>
    </row>
    <row r="871" spans="7:22" ht="14.25" customHeight="1">
      <c r="G871" s="289"/>
      <c r="H871" s="290"/>
      <c r="L871" s="292"/>
      <c r="M871" s="292"/>
      <c r="P871" s="293"/>
      <c r="S871" s="292"/>
      <c r="T871" s="317"/>
      <c r="U871" s="317"/>
      <c r="V871" s="291"/>
    </row>
    <row r="872" spans="7:22" ht="14.25" customHeight="1">
      <c r="G872" s="289"/>
      <c r="H872" s="290"/>
      <c r="L872" s="292"/>
      <c r="M872" s="292"/>
      <c r="P872" s="293"/>
      <c r="S872" s="292"/>
      <c r="T872" s="317"/>
      <c r="U872" s="317"/>
      <c r="V872" s="291"/>
    </row>
    <row r="873" spans="7:22" ht="14.25" customHeight="1">
      <c r="G873" s="289"/>
      <c r="H873" s="290"/>
      <c r="L873" s="292"/>
      <c r="M873" s="292"/>
      <c r="P873" s="293"/>
      <c r="S873" s="292"/>
      <c r="T873" s="317"/>
      <c r="U873" s="317"/>
      <c r="V873" s="291"/>
    </row>
    <row r="874" spans="7:22" ht="14.25" customHeight="1">
      <c r="G874" s="289"/>
      <c r="H874" s="290"/>
      <c r="L874" s="292"/>
      <c r="M874" s="292"/>
      <c r="P874" s="293"/>
      <c r="S874" s="292"/>
      <c r="T874" s="317"/>
      <c r="U874" s="317"/>
      <c r="V874" s="291"/>
    </row>
    <row r="875" spans="7:22" ht="14.25" customHeight="1">
      <c r="G875" s="289"/>
      <c r="H875" s="290"/>
      <c r="L875" s="292"/>
      <c r="M875" s="292"/>
      <c r="P875" s="293"/>
      <c r="S875" s="292"/>
      <c r="T875" s="317"/>
      <c r="U875" s="317"/>
      <c r="V875" s="291"/>
    </row>
    <row r="876" spans="7:22" ht="14.25" customHeight="1">
      <c r="G876" s="289"/>
      <c r="H876" s="290"/>
      <c r="L876" s="292"/>
      <c r="M876" s="292"/>
      <c r="P876" s="293"/>
      <c r="S876" s="292"/>
      <c r="T876" s="317"/>
      <c r="U876" s="317"/>
      <c r="V876" s="291"/>
    </row>
    <row r="877" spans="7:22" ht="14.25" customHeight="1">
      <c r="G877" s="289"/>
      <c r="H877" s="290"/>
      <c r="L877" s="292"/>
      <c r="M877" s="292"/>
      <c r="P877" s="293"/>
      <c r="S877" s="292"/>
      <c r="T877" s="317"/>
      <c r="U877" s="317"/>
      <c r="V877" s="291"/>
    </row>
    <row r="878" spans="7:22" ht="14.25" customHeight="1">
      <c r="G878" s="289"/>
      <c r="H878" s="290"/>
      <c r="L878" s="292"/>
      <c r="M878" s="292"/>
      <c r="P878" s="293"/>
      <c r="S878" s="292"/>
      <c r="T878" s="317"/>
      <c r="U878" s="317"/>
      <c r="V878" s="291"/>
    </row>
    <row r="879" spans="7:22" ht="14.25" customHeight="1">
      <c r="G879" s="289"/>
      <c r="H879" s="290"/>
      <c r="L879" s="292"/>
      <c r="M879" s="292"/>
      <c r="P879" s="293"/>
      <c r="S879" s="292"/>
      <c r="T879" s="317"/>
      <c r="U879" s="317"/>
      <c r="V879" s="291"/>
    </row>
    <row r="880" spans="7:22" ht="14.25" customHeight="1">
      <c r="G880" s="289"/>
      <c r="H880" s="290"/>
      <c r="L880" s="292"/>
      <c r="M880" s="292"/>
      <c r="P880" s="293"/>
      <c r="S880" s="292"/>
      <c r="T880" s="317"/>
      <c r="U880" s="317"/>
      <c r="V880" s="291"/>
    </row>
    <row r="881" spans="7:22" ht="14.25" customHeight="1">
      <c r="G881" s="289"/>
      <c r="H881" s="290"/>
      <c r="L881" s="292"/>
      <c r="M881" s="292"/>
      <c r="P881" s="293"/>
      <c r="S881" s="292"/>
      <c r="T881" s="317"/>
      <c r="U881" s="317"/>
      <c r="V881" s="291"/>
    </row>
    <row r="882" spans="7:22" ht="14.25" customHeight="1">
      <c r="G882" s="289"/>
      <c r="H882" s="290"/>
      <c r="L882" s="292"/>
      <c r="M882" s="292"/>
      <c r="P882" s="293"/>
      <c r="S882" s="292"/>
      <c r="T882" s="317"/>
      <c r="U882" s="317"/>
      <c r="V882" s="291"/>
    </row>
    <row r="883" spans="7:22" ht="14.25" customHeight="1">
      <c r="G883" s="289"/>
      <c r="H883" s="290"/>
      <c r="L883" s="292"/>
      <c r="M883" s="292"/>
      <c r="P883" s="293"/>
      <c r="S883" s="292"/>
      <c r="T883" s="317"/>
      <c r="U883" s="317"/>
      <c r="V883" s="291"/>
    </row>
    <row r="884" spans="7:22" ht="14.25" customHeight="1">
      <c r="G884" s="289"/>
      <c r="H884" s="290"/>
      <c r="L884" s="292"/>
      <c r="M884" s="292"/>
      <c r="P884" s="293"/>
      <c r="S884" s="292"/>
      <c r="T884" s="317"/>
      <c r="U884" s="317"/>
      <c r="V884" s="291"/>
    </row>
    <row r="885" spans="7:22" ht="14.25" customHeight="1">
      <c r="G885" s="289"/>
      <c r="H885" s="290"/>
      <c r="L885" s="292"/>
      <c r="M885" s="292"/>
      <c r="P885" s="293"/>
      <c r="S885" s="292"/>
      <c r="T885" s="317"/>
      <c r="U885" s="317"/>
      <c r="V885" s="291"/>
    </row>
    <row r="886" spans="7:22" ht="14.25" customHeight="1">
      <c r="G886" s="289"/>
      <c r="H886" s="290"/>
      <c r="L886" s="292"/>
      <c r="M886" s="292"/>
      <c r="P886" s="293"/>
      <c r="S886" s="292"/>
      <c r="T886" s="317"/>
      <c r="U886" s="317"/>
      <c r="V886" s="291"/>
    </row>
    <row r="887" spans="7:22" ht="14.25" customHeight="1">
      <c r="G887" s="289"/>
      <c r="H887" s="290"/>
      <c r="L887" s="292"/>
      <c r="M887" s="292"/>
      <c r="P887" s="293"/>
      <c r="S887" s="292"/>
      <c r="T887" s="317"/>
      <c r="U887" s="317"/>
      <c r="V887" s="291"/>
    </row>
    <row r="888" spans="7:22" ht="14.25" customHeight="1">
      <c r="G888" s="289"/>
      <c r="H888" s="290"/>
      <c r="L888" s="292"/>
      <c r="M888" s="292"/>
      <c r="P888" s="293"/>
      <c r="S888" s="292"/>
      <c r="T888" s="317"/>
      <c r="U888" s="317"/>
      <c r="V888" s="291"/>
    </row>
    <row r="889" spans="7:22" ht="14.25" customHeight="1">
      <c r="G889" s="289"/>
      <c r="H889" s="290"/>
      <c r="L889" s="292"/>
      <c r="M889" s="292"/>
      <c r="P889" s="293"/>
      <c r="S889" s="292"/>
      <c r="T889" s="317"/>
      <c r="U889" s="317"/>
      <c r="V889" s="291"/>
    </row>
    <row r="890" spans="7:22" ht="14.25" customHeight="1">
      <c r="G890" s="289"/>
      <c r="H890" s="290"/>
      <c r="L890" s="292"/>
      <c r="M890" s="292"/>
      <c r="P890" s="293"/>
      <c r="S890" s="292"/>
      <c r="T890" s="317"/>
      <c r="U890" s="317"/>
      <c r="V890" s="291"/>
    </row>
    <row r="891" spans="7:22" ht="14.25" customHeight="1">
      <c r="G891" s="289"/>
      <c r="H891" s="290"/>
      <c r="L891" s="292"/>
      <c r="M891" s="292"/>
      <c r="P891" s="293"/>
      <c r="S891" s="292"/>
      <c r="T891" s="317"/>
      <c r="U891" s="317"/>
      <c r="V891" s="291"/>
    </row>
    <row r="892" spans="7:22" ht="14.25" customHeight="1">
      <c r="G892" s="289"/>
      <c r="H892" s="290"/>
      <c r="L892" s="292"/>
      <c r="M892" s="292"/>
      <c r="P892" s="293"/>
      <c r="S892" s="292"/>
      <c r="T892" s="317"/>
      <c r="U892" s="317"/>
      <c r="V892" s="291"/>
    </row>
    <row r="893" spans="7:22" ht="14.25" customHeight="1">
      <c r="G893" s="289"/>
      <c r="H893" s="290"/>
      <c r="L893" s="292"/>
      <c r="M893" s="292"/>
      <c r="P893" s="293"/>
      <c r="S893" s="292"/>
      <c r="T893" s="317"/>
      <c r="U893" s="317"/>
      <c r="V893" s="291"/>
    </row>
    <row r="894" spans="7:22" ht="14.25" customHeight="1">
      <c r="G894" s="289"/>
      <c r="H894" s="290"/>
      <c r="L894" s="292"/>
      <c r="M894" s="292"/>
      <c r="P894" s="293"/>
      <c r="S894" s="292"/>
      <c r="T894" s="317"/>
      <c r="U894" s="317"/>
      <c r="V894" s="291"/>
    </row>
    <row r="895" spans="7:22" ht="14.25" customHeight="1">
      <c r="G895" s="289"/>
      <c r="H895" s="290"/>
      <c r="L895" s="292"/>
      <c r="M895" s="292"/>
      <c r="P895" s="293"/>
      <c r="S895" s="292"/>
      <c r="T895" s="317"/>
      <c r="U895" s="317"/>
      <c r="V895" s="291"/>
    </row>
    <row r="896" spans="7:22" ht="14.25" customHeight="1">
      <c r="G896" s="289"/>
      <c r="H896" s="290"/>
      <c r="L896" s="292"/>
      <c r="M896" s="292"/>
      <c r="P896" s="293"/>
      <c r="S896" s="292"/>
      <c r="T896" s="317"/>
      <c r="U896" s="317"/>
      <c r="V896" s="291"/>
    </row>
    <row r="897" spans="7:22" ht="14.25" customHeight="1">
      <c r="G897" s="289"/>
      <c r="H897" s="290"/>
      <c r="L897" s="292"/>
      <c r="M897" s="292"/>
      <c r="P897" s="293"/>
      <c r="S897" s="292"/>
      <c r="T897" s="317"/>
      <c r="U897" s="317"/>
      <c r="V897" s="291"/>
    </row>
    <row r="898" spans="7:22" ht="14.25" customHeight="1">
      <c r="G898" s="289"/>
      <c r="H898" s="290"/>
      <c r="L898" s="292"/>
      <c r="M898" s="292"/>
      <c r="P898" s="293"/>
      <c r="S898" s="292"/>
      <c r="T898" s="317"/>
      <c r="U898" s="317"/>
      <c r="V898" s="291"/>
    </row>
    <row r="899" spans="7:22" ht="14.25" customHeight="1">
      <c r="G899" s="289"/>
      <c r="H899" s="290"/>
      <c r="L899" s="292"/>
      <c r="M899" s="292"/>
      <c r="P899" s="293"/>
      <c r="S899" s="292"/>
      <c r="T899" s="317"/>
      <c r="U899" s="317"/>
      <c r="V899" s="291"/>
    </row>
    <row r="900" spans="7:22" ht="14.25" customHeight="1">
      <c r="G900" s="289"/>
      <c r="H900" s="290"/>
      <c r="L900" s="292"/>
      <c r="M900" s="292"/>
      <c r="P900" s="293"/>
      <c r="S900" s="292"/>
      <c r="T900" s="317"/>
      <c r="U900" s="317"/>
      <c r="V900" s="291"/>
    </row>
    <row r="901" spans="7:22" ht="14.25" customHeight="1">
      <c r="G901" s="289"/>
      <c r="H901" s="290"/>
      <c r="L901" s="292"/>
      <c r="M901" s="292"/>
      <c r="P901" s="293"/>
      <c r="S901" s="292"/>
      <c r="T901" s="317"/>
      <c r="U901" s="317"/>
      <c r="V901" s="291"/>
    </row>
    <row r="902" spans="7:22" ht="14.25" customHeight="1">
      <c r="G902" s="289"/>
      <c r="H902" s="290"/>
      <c r="L902" s="292"/>
      <c r="M902" s="292"/>
      <c r="P902" s="293"/>
      <c r="S902" s="292"/>
      <c r="T902" s="317"/>
      <c r="U902" s="317"/>
      <c r="V902" s="291"/>
    </row>
    <row r="903" spans="7:22" ht="14.25" customHeight="1">
      <c r="G903" s="289"/>
      <c r="H903" s="290"/>
      <c r="L903" s="292"/>
      <c r="M903" s="292"/>
      <c r="P903" s="293"/>
      <c r="S903" s="292"/>
      <c r="T903" s="317"/>
      <c r="U903" s="317"/>
      <c r="V903" s="291"/>
    </row>
    <row r="904" spans="7:22" ht="14.25" customHeight="1">
      <c r="G904" s="289"/>
      <c r="H904" s="290"/>
      <c r="L904" s="292"/>
      <c r="M904" s="292"/>
      <c r="P904" s="293"/>
      <c r="S904" s="292"/>
      <c r="T904" s="317"/>
      <c r="U904" s="317"/>
      <c r="V904" s="291"/>
    </row>
    <row r="905" spans="7:22" ht="14.25" customHeight="1">
      <c r="G905" s="289"/>
      <c r="H905" s="290"/>
      <c r="L905" s="292"/>
      <c r="M905" s="292"/>
      <c r="P905" s="293"/>
      <c r="S905" s="292"/>
      <c r="T905" s="317"/>
      <c r="U905" s="317"/>
      <c r="V905" s="291"/>
    </row>
    <row r="906" spans="7:22" ht="14.25" customHeight="1">
      <c r="G906" s="289"/>
      <c r="H906" s="290"/>
      <c r="L906" s="292"/>
      <c r="M906" s="292"/>
      <c r="P906" s="293"/>
      <c r="S906" s="292"/>
      <c r="T906" s="317"/>
      <c r="U906" s="317"/>
      <c r="V906" s="291"/>
    </row>
    <row r="907" spans="7:22" ht="14.25" customHeight="1">
      <c r="G907" s="289"/>
      <c r="H907" s="290"/>
      <c r="L907" s="292"/>
      <c r="M907" s="292"/>
      <c r="P907" s="293"/>
      <c r="S907" s="292"/>
      <c r="T907" s="317"/>
      <c r="U907" s="317"/>
      <c r="V907" s="291"/>
    </row>
    <row r="908" spans="7:22" ht="14.25" customHeight="1">
      <c r="G908" s="289"/>
      <c r="H908" s="290"/>
      <c r="L908" s="292"/>
      <c r="M908" s="292"/>
      <c r="P908" s="293"/>
      <c r="S908" s="292"/>
      <c r="T908" s="317"/>
      <c r="U908" s="317"/>
      <c r="V908" s="291"/>
    </row>
    <row r="909" spans="7:22" ht="14.25" customHeight="1">
      <c r="G909" s="289"/>
      <c r="H909" s="290"/>
      <c r="L909" s="292"/>
      <c r="M909" s="292"/>
      <c r="P909" s="293"/>
      <c r="S909" s="292"/>
      <c r="T909" s="317"/>
      <c r="U909" s="317"/>
      <c r="V909" s="291"/>
    </row>
    <row r="910" spans="7:22" ht="14.25" customHeight="1">
      <c r="G910" s="289"/>
      <c r="H910" s="290"/>
      <c r="L910" s="292"/>
      <c r="M910" s="292"/>
      <c r="P910" s="293"/>
      <c r="S910" s="292"/>
      <c r="T910" s="317"/>
      <c r="U910" s="317"/>
      <c r="V910" s="291"/>
    </row>
    <row r="911" spans="7:22" ht="14.25" customHeight="1">
      <c r="G911" s="289"/>
      <c r="H911" s="290"/>
      <c r="L911" s="292"/>
      <c r="M911" s="292"/>
      <c r="P911" s="293"/>
      <c r="S911" s="292"/>
      <c r="T911" s="317"/>
      <c r="U911" s="317"/>
      <c r="V911" s="291"/>
    </row>
    <row r="912" spans="7:22" ht="14.25" customHeight="1">
      <c r="G912" s="289"/>
      <c r="H912" s="290"/>
      <c r="L912" s="292"/>
      <c r="M912" s="292"/>
      <c r="P912" s="293"/>
      <c r="S912" s="292"/>
      <c r="T912" s="317"/>
      <c r="U912" s="317"/>
      <c r="V912" s="291"/>
    </row>
    <row r="913" spans="7:22" ht="14.25" customHeight="1">
      <c r="G913" s="289"/>
      <c r="H913" s="290"/>
      <c r="L913" s="292"/>
      <c r="M913" s="292"/>
      <c r="P913" s="293"/>
      <c r="S913" s="292"/>
      <c r="T913" s="317"/>
      <c r="U913" s="317"/>
      <c r="V913" s="291"/>
    </row>
    <row r="914" spans="7:22" ht="14.25" customHeight="1">
      <c r="G914" s="289"/>
      <c r="H914" s="290"/>
      <c r="L914" s="292"/>
      <c r="M914" s="292"/>
      <c r="P914" s="293"/>
      <c r="S914" s="292"/>
      <c r="T914" s="317"/>
      <c r="U914" s="317"/>
      <c r="V914" s="291"/>
    </row>
    <row r="915" spans="7:22" ht="14.25" customHeight="1">
      <c r="G915" s="289"/>
      <c r="H915" s="290"/>
      <c r="L915" s="292"/>
      <c r="M915" s="292"/>
      <c r="P915" s="293"/>
      <c r="S915" s="292"/>
      <c r="T915" s="317"/>
      <c r="U915" s="317"/>
      <c r="V915" s="291"/>
    </row>
    <row r="916" spans="7:22" ht="14.25" customHeight="1">
      <c r="G916" s="289"/>
      <c r="H916" s="290"/>
      <c r="L916" s="292"/>
      <c r="M916" s="292"/>
      <c r="P916" s="293"/>
      <c r="S916" s="292"/>
      <c r="T916" s="317"/>
      <c r="U916" s="317"/>
      <c r="V916" s="291"/>
    </row>
    <row r="917" spans="7:22" ht="14.25" customHeight="1">
      <c r="G917" s="289"/>
      <c r="H917" s="290"/>
      <c r="L917" s="292"/>
      <c r="M917" s="292"/>
      <c r="P917" s="293"/>
      <c r="S917" s="292"/>
      <c r="T917" s="317"/>
      <c r="U917" s="317"/>
      <c r="V917" s="291"/>
    </row>
    <row r="918" spans="7:22" ht="14.25" customHeight="1">
      <c r="G918" s="289"/>
      <c r="H918" s="290"/>
      <c r="L918" s="292"/>
      <c r="M918" s="292"/>
      <c r="P918" s="293"/>
      <c r="S918" s="292"/>
      <c r="T918" s="317"/>
      <c r="U918" s="317"/>
      <c r="V918" s="291"/>
    </row>
    <row r="919" spans="7:22" ht="14.25" customHeight="1">
      <c r="G919" s="289"/>
      <c r="H919" s="290"/>
      <c r="L919" s="292"/>
      <c r="M919" s="292"/>
      <c r="P919" s="293"/>
      <c r="S919" s="292"/>
      <c r="T919" s="317"/>
      <c r="U919" s="317"/>
      <c r="V919" s="291"/>
    </row>
    <row r="920" spans="7:22" ht="14.25" customHeight="1">
      <c r="G920" s="289"/>
      <c r="H920" s="290"/>
      <c r="L920" s="292"/>
      <c r="M920" s="292"/>
      <c r="P920" s="293"/>
      <c r="S920" s="292"/>
      <c r="T920" s="317"/>
      <c r="U920" s="317"/>
      <c r="V920" s="291"/>
    </row>
    <row r="921" spans="7:22" ht="14.25" customHeight="1">
      <c r="G921" s="289"/>
      <c r="H921" s="290"/>
      <c r="L921" s="292"/>
      <c r="M921" s="292"/>
      <c r="P921" s="293"/>
      <c r="S921" s="292"/>
      <c r="T921" s="317"/>
      <c r="U921" s="317"/>
      <c r="V921" s="291"/>
    </row>
    <row r="922" spans="7:22" ht="14.25" customHeight="1">
      <c r="G922" s="289"/>
      <c r="H922" s="290"/>
      <c r="L922" s="292"/>
      <c r="M922" s="292"/>
      <c r="P922" s="293"/>
      <c r="S922" s="292"/>
      <c r="T922" s="317"/>
      <c r="U922" s="317"/>
      <c r="V922" s="291"/>
    </row>
    <row r="923" spans="7:22" ht="14.25" customHeight="1">
      <c r="G923" s="289"/>
      <c r="H923" s="290"/>
      <c r="L923" s="292"/>
      <c r="M923" s="292"/>
      <c r="P923" s="293"/>
      <c r="S923" s="292"/>
      <c r="T923" s="317"/>
      <c r="U923" s="317"/>
      <c r="V923" s="291"/>
    </row>
    <row r="924" spans="7:22" ht="14.25" customHeight="1">
      <c r="G924" s="289"/>
      <c r="H924" s="290"/>
      <c r="L924" s="292"/>
      <c r="M924" s="292"/>
      <c r="P924" s="293"/>
      <c r="S924" s="292"/>
      <c r="T924" s="317"/>
      <c r="U924" s="317"/>
      <c r="V924" s="291"/>
    </row>
    <row r="925" spans="7:22" ht="14.25" customHeight="1">
      <c r="G925" s="289"/>
      <c r="H925" s="290"/>
      <c r="L925" s="292"/>
      <c r="M925" s="292"/>
      <c r="P925" s="293"/>
      <c r="S925" s="292"/>
      <c r="T925" s="317"/>
      <c r="U925" s="317"/>
      <c r="V925" s="291"/>
    </row>
    <row r="926" spans="7:22" ht="14.25" customHeight="1">
      <c r="G926" s="289"/>
      <c r="H926" s="290"/>
      <c r="L926" s="292"/>
      <c r="M926" s="292"/>
      <c r="P926" s="293"/>
      <c r="S926" s="292"/>
      <c r="T926" s="317"/>
      <c r="U926" s="317"/>
      <c r="V926" s="291"/>
    </row>
    <row r="927" spans="7:22" ht="14.25" customHeight="1">
      <c r="G927" s="289"/>
      <c r="H927" s="290"/>
      <c r="L927" s="292"/>
      <c r="M927" s="292"/>
      <c r="P927" s="293"/>
      <c r="S927" s="292"/>
      <c r="T927" s="317"/>
      <c r="U927" s="317"/>
      <c r="V927" s="291"/>
    </row>
    <row r="928" spans="7:22" ht="14.25" customHeight="1">
      <c r="G928" s="289"/>
      <c r="H928" s="290"/>
      <c r="L928" s="292"/>
      <c r="M928" s="292"/>
      <c r="P928" s="293"/>
      <c r="S928" s="292"/>
      <c r="T928" s="317"/>
      <c r="U928" s="317"/>
      <c r="V928" s="291"/>
    </row>
    <row r="929" spans="7:22" ht="14.25" customHeight="1">
      <c r="G929" s="289"/>
      <c r="H929" s="290"/>
      <c r="L929" s="292"/>
      <c r="M929" s="292"/>
      <c r="P929" s="293"/>
      <c r="S929" s="292"/>
      <c r="T929" s="317"/>
      <c r="U929" s="317"/>
      <c r="V929" s="291"/>
    </row>
    <row r="930" spans="7:22" ht="14.25" customHeight="1">
      <c r="G930" s="289"/>
      <c r="H930" s="290"/>
      <c r="L930" s="292"/>
      <c r="M930" s="292"/>
      <c r="P930" s="293"/>
      <c r="S930" s="292"/>
      <c r="T930" s="317"/>
      <c r="U930" s="317"/>
      <c r="V930" s="291"/>
    </row>
    <row r="931" spans="7:22" ht="14.25" customHeight="1">
      <c r="G931" s="289"/>
      <c r="H931" s="290"/>
      <c r="L931" s="292"/>
      <c r="M931" s="292"/>
      <c r="P931" s="293"/>
      <c r="S931" s="292"/>
      <c r="T931" s="317"/>
      <c r="U931" s="317"/>
      <c r="V931" s="291"/>
    </row>
    <row r="932" spans="7:22" ht="14.25" customHeight="1">
      <c r="G932" s="289"/>
      <c r="H932" s="290"/>
      <c r="L932" s="292"/>
      <c r="M932" s="292"/>
      <c r="P932" s="293"/>
      <c r="S932" s="292"/>
      <c r="T932" s="317"/>
      <c r="U932" s="317"/>
      <c r="V932" s="291"/>
    </row>
    <row r="933" spans="7:22" ht="14.25" customHeight="1">
      <c r="G933" s="289"/>
      <c r="H933" s="290"/>
      <c r="L933" s="292"/>
      <c r="M933" s="292"/>
      <c r="P933" s="293"/>
      <c r="S933" s="292"/>
      <c r="T933" s="317"/>
      <c r="U933" s="317"/>
      <c r="V933" s="291"/>
    </row>
    <row r="934" spans="7:22" ht="14.25" customHeight="1">
      <c r="G934" s="289"/>
      <c r="H934" s="290"/>
      <c r="L934" s="292"/>
      <c r="M934" s="292"/>
      <c r="P934" s="293"/>
      <c r="S934" s="292"/>
      <c r="T934" s="317"/>
      <c r="U934" s="317"/>
      <c r="V934" s="291"/>
    </row>
    <row r="935" spans="7:22" ht="14.25" customHeight="1">
      <c r="G935" s="289"/>
      <c r="H935" s="290"/>
      <c r="L935" s="292"/>
      <c r="M935" s="292"/>
      <c r="P935" s="293"/>
      <c r="S935" s="292"/>
      <c r="T935" s="317"/>
      <c r="U935" s="317"/>
      <c r="V935" s="291"/>
    </row>
    <row r="936" spans="7:22" ht="14.25" customHeight="1">
      <c r="G936" s="289"/>
      <c r="H936" s="290"/>
      <c r="L936" s="292"/>
      <c r="M936" s="292"/>
      <c r="P936" s="293"/>
      <c r="S936" s="292"/>
      <c r="T936" s="317"/>
      <c r="U936" s="317"/>
      <c r="V936" s="291"/>
    </row>
    <row r="937" spans="7:22" ht="14.25" customHeight="1">
      <c r="G937" s="289"/>
      <c r="H937" s="290"/>
      <c r="L937" s="292"/>
      <c r="M937" s="292"/>
      <c r="P937" s="293"/>
      <c r="S937" s="292"/>
      <c r="T937" s="317"/>
      <c r="U937" s="317"/>
      <c r="V937" s="291"/>
    </row>
    <row r="938" spans="7:22" ht="14.25" customHeight="1">
      <c r="G938" s="289"/>
      <c r="H938" s="290"/>
      <c r="L938" s="292"/>
      <c r="M938" s="292"/>
      <c r="P938" s="293"/>
      <c r="S938" s="292"/>
      <c r="T938" s="317"/>
      <c r="U938" s="317"/>
      <c r="V938" s="291"/>
    </row>
    <row r="939" spans="7:22" ht="14.25" customHeight="1">
      <c r="G939" s="289"/>
      <c r="H939" s="290"/>
      <c r="L939" s="292"/>
      <c r="M939" s="292"/>
      <c r="P939" s="293"/>
      <c r="S939" s="292"/>
      <c r="T939" s="317"/>
      <c r="U939" s="317"/>
      <c r="V939" s="291"/>
    </row>
    <row r="940" spans="7:22" ht="14.25" customHeight="1">
      <c r="G940" s="289"/>
      <c r="H940" s="290"/>
      <c r="L940" s="292"/>
      <c r="M940" s="292"/>
      <c r="P940" s="293"/>
      <c r="S940" s="292"/>
      <c r="T940" s="317"/>
      <c r="U940" s="317"/>
      <c r="V940" s="291"/>
    </row>
    <row r="941" spans="7:22" ht="14.25" customHeight="1">
      <c r="G941" s="289"/>
      <c r="H941" s="290"/>
      <c r="L941" s="292"/>
      <c r="M941" s="292"/>
      <c r="P941" s="293"/>
      <c r="S941" s="292"/>
      <c r="T941" s="317"/>
      <c r="U941" s="317"/>
      <c r="V941" s="291"/>
    </row>
    <row r="942" spans="7:22" ht="14.25" customHeight="1">
      <c r="G942" s="289"/>
      <c r="H942" s="290"/>
      <c r="L942" s="292"/>
      <c r="M942" s="292"/>
      <c r="P942" s="293"/>
      <c r="S942" s="292"/>
      <c r="T942" s="317"/>
      <c r="U942" s="317"/>
      <c r="V942" s="291"/>
    </row>
    <row r="943" spans="7:22" ht="14.25" customHeight="1">
      <c r="G943" s="289"/>
      <c r="H943" s="290"/>
      <c r="L943" s="292"/>
      <c r="M943" s="292"/>
      <c r="P943" s="293"/>
      <c r="S943" s="292"/>
      <c r="T943" s="317"/>
      <c r="U943" s="317"/>
      <c r="V943" s="291"/>
    </row>
    <row r="944" spans="7:22" ht="14.25" customHeight="1">
      <c r="G944" s="289"/>
      <c r="H944" s="290"/>
      <c r="L944" s="292"/>
      <c r="M944" s="292"/>
      <c r="P944" s="293"/>
      <c r="S944" s="292"/>
      <c r="T944" s="317"/>
      <c r="U944" s="317"/>
      <c r="V944" s="291"/>
    </row>
    <row r="945" spans="7:22" ht="14.25" customHeight="1">
      <c r="G945" s="289"/>
      <c r="H945" s="290"/>
      <c r="L945" s="292"/>
      <c r="M945" s="292"/>
      <c r="P945" s="293"/>
      <c r="S945" s="292"/>
      <c r="T945" s="317"/>
      <c r="U945" s="317"/>
      <c r="V945" s="291"/>
    </row>
    <row r="946" spans="7:22" ht="14.25" customHeight="1">
      <c r="G946" s="289"/>
      <c r="H946" s="290"/>
      <c r="L946" s="292"/>
      <c r="M946" s="292"/>
      <c r="P946" s="293"/>
      <c r="S946" s="292"/>
      <c r="T946" s="317"/>
      <c r="U946" s="317"/>
      <c r="V946" s="291"/>
    </row>
    <row r="947" spans="7:22" ht="14.25" customHeight="1">
      <c r="G947" s="289"/>
      <c r="H947" s="290"/>
      <c r="L947" s="292"/>
      <c r="M947" s="292"/>
      <c r="P947" s="293"/>
      <c r="S947" s="292"/>
      <c r="T947" s="317"/>
      <c r="U947" s="317"/>
      <c r="V947" s="291"/>
    </row>
    <row r="948" spans="7:22" ht="14.25" customHeight="1">
      <c r="G948" s="289"/>
      <c r="H948" s="290"/>
      <c r="L948" s="292"/>
      <c r="M948" s="292"/>
      <c r="P948" s="293"/>
      <c r="S948" s="292"/>
      <c r="T948" s="317"/>
      <c r="U948" s="317"/>
      <c r="V948" s="291"/>
    </row>
    <row r="949" spans="7:22" ht="14.25" customHeight="1">
      <c r="G949" s="289"/>
      <c r="H949" s="290"/>
      <c r="L949" s="292"/>
      <c r="M949" s="292"/>
      <c r="P949" s="293"/>
      <c r="S949" s="292"/>
      <c r="T949" s="317"/>
      <c r="U949" s="317"/>
      <c r="V949" s="291"/>
    </row>
    <row r="950" spans="7:22" ht="14.25" customHeight="1">
      <c r="G950" s="289"/>
      <c r="H950" s="290"/>
      <c r="L950" s="292"/>
      <c r="M950" s="292"/>
      <c r="P950" s="293"/>
      <c r="S950" s="292"/>
      <c r="T950" s="317"/>
      <c r="U950" s="317"/>
      <c r="V950" s="291"/>
    </row>
    <row r="951" spans="7:22" ht="14.25" customHeight="1">
      <c r="G951" s="289"/>
      <c r="H951" s="290"/>
      <c r="L951" s="292"/>
      <c r="M951" s="292"/>
      <c r="P951" s="293"/>
      <c r="S951" s="292"/>
      <c r="T951" s="317"/>
      <c r="U951" s="317"/>
      <c r="V951" s="291"/>
    </row>
    <row r="952" spans="7:22" ht="14.25" customHeight="1">
      <c r="G952" s="289"/>
      <c r="H952" s="290"/>
      <c r="L952" s="292"/>
      <c r="M952" s="292"/>
      <c r="P952" s="293"/>
      <c r="S952" s="292"/>
      <c r="T952" s="317"/>
      <c r="U952" s="317"/>
      <c r="V952" s="291"/>
    </row>
    <row r="953" spans="7:22" ht="14.25" customHeight="1">
      <c r="G953" s="289"/>
      <c r="H953" s="290"/>
      <c r="L953" s="292"/>
      <c r="M953" s="292"/>
      <c r="P953" s="293"/>
      <c r="S953" s="292"/>
      <c r="T953" s="317"/>
      <c r="U953" s="317"/>
      <c r="V953" s="291"/>
    </row>
    <row r="954" spans="7:22" ht="14.25" customHeight="1">
      <c r="G954" s="289"/>
      <c r="H954" s="290"/>
      <c r="L954" s="292"/>
      <c r="M954" s="292"/>
      <c r="P954" s="293"/>
      <c r="S954" s="292"/>
      <c r="T954" s="317"/>
      <c r="U954" s="317"/>
      <c r="V954" s="291"/>
    </row>
    <row r="955" spans="7:22" ht="14.25" customHeight="1">
      <c r="G955" s="289"/>
      <c r="H955" s="290"/>
      <c r="L955" s="292"/>
      <c r="M955" s="292"/>
      <c r="P955" s="293"/>
      <c r="S955" s="292"/>
      <c r="T955" s="317"/>
      <c r="U955" s="317"/>
      <c r="V955" s="291"/>
    </row>
    <row r="956" spans="7:22" ht="14.25" customHeight="1">
      <c r="G956" s="289"/>
      <c r="H956" s="290"/>
      <c r="L956" s="292"/>
      <c r="M956" s="292"/>
      <c r="P956" s="293"/>
      <c r="S956" s="292"/>
      <c r="T956" s="317"/>
      <c r="U956" s="317"/>
      <c r="V956" s="291"/>
    </row>
    <row r="957" spans="7:22" ht="14.25" customHeight="1">
      <c r="G957" s="289"/>
      <c r="H957" s="290"/>
      <c r="L957" s="292"/>
      <c r="M957" s="292"/>
      <c r="P957" s="293"/>
      <c r="S957" s="292"/>
      <c r="T957" s="317"/>
      <c r="U957" s="317"/>
      <c r="V957" s="291"/>
    </row>
    <row r="958" spans="7:22" ht="14.25" customHeight="1">
      <c r="G958" s="289"/>
      <c r="H958" s="290"/>
      <c r="L958" s="292"/>
      <c r="M958" s="292"/>
      <c r="P958" s="293"/>
      <c r="S958" s="292"/>
      <c r="T958" s="317"/>
      <c r="U958" s="317"/>
      <c r="V958" s="291"/>
    </row>
    <row r="959" spans="7:22" ht="14.25" customHeight="1">
      <c r="G959" s="289"/>
      <c r="H959" s="290"/>
      <c r="L959" s="292"/>
      <c r="M959" s="292"/>
      <c r="P959" s="293"/>
      <c r="S959" s="292"/>
      <c r="T959" s="317"/>
      <c r="U959" s="317"/>
      <c r="V959" s="291"/>
    </row>
    <row r="960" spans="7:22" ht="14.25" customHeight="1">
      <c r="G960" s="289"/>
      <c r="H960" s="290"/>
      <c r="L960" s="292"/>
      <c r="M960" s="292"/>
      <c r="P960" s="293"/>
      <c r="S960" s="292"/>
      <c r="T960" s="317"/>
      <c r="U960" s="317"/>
      <c r="V960" s="291"/>
    </row>
    <row r="961" spans="7:22" ht="14.25" customHeight="1">
      <c r="G961" s="289"/>
      <c r="H961" s="290"/>
      <c r="L961" s="292"/>
      <c r="M961" s="292"/>
      <c r="P961" s="293"/>
      <c r="S961" s="292"/>
      <c r="T961" s="317"/>
      <c r="U961" s="317"/>
      <c r="V961" s="291"/>
    </row>
    <row r="962" spans="7:22" ht="14.25" customHeight="1">
      <c r="G962" s="289"/>
      <c r="H962" s="290"/>
      <c r="L962" s="292"/>
      <c r="M962" s="292"/>
      <c r="P962" s="293"/>
      <c r="S962" s="292"/>
      <c r="T962" s="317"/>
      <c r="U962" s="317"/>
      <c r="V962" s="291"/>
    </row>
    <row r="963" spans="7:22" ht="14.25" customHeight="1">
      <c r="G963" s="289"/>
      <c r="H963" s="290"/>
      <c r="L963" s="292"/>
      <c r="M963" s="292"/>
      <c r="P963" s="293"/>
      <c r="S963" s="292"/>
      <c r="T963" s="317"/>
      <c r="U963" s="317"/>
      <c r="V963" s="291"/>
    </row>
    <row r="964" spans="7:22" ht="14.25" customHeight="1">
      <c r="G964" s="289"/>
      <c r="H964" s="290"/>
      <c r="L964" s="292"/>
      <c r="M964" s="292"/>
      <c r="P964" s="293"/>
      <c r="S964" s="292"/>
      <c r="T964" s="317"/>
      <c r="U964" s="317"/>
      <c r="V964" s="291"/>
    </row>
    <row r="965" spans="7:22" ht="14.25" customHeight="1">
      <c r="G965" s="289"/>
      <c r="H965" s="290"/>
      <c r="L965" s="292"/>
      <c r="M965" s="292"/>
      <c r="P965" s="293"/>
      <c r="S965" s="292"/>
      <c r="T965" s="317"/>
      <c r="U965" s="317"/>
      <c r="V965" s="291"/>
    </row>
    <row r="966" spans="7:22" ht="14.25" customHeight="1">
      <c r="G966" s="289"/>
      <c r="H966" s="290"/>
      <c r="L966" s="292"/>
      <c r="M966" s="292"/>
      <c r="P966" s="293"/>
      <c r="S966" s="292"/>
      <c r="T966" s="317"/>
      <c r="U966" s="317"/>
      <c r="V966" s="291"/>
    </row>
    <row r="967" spans="7:22" ht="14.25" customHeight="1">
      <c r="G967" s="289"/>
      <c r="H967" s="290"/>
      <c r="L967" s="292"/>
      <c r="M967" s="292"/>
      <c r="P967" s="293"/>
      <c r="S967" s="292"/>
      <c r="T967" s="317"/>
      <c r="U967" s="317"/>
      <c r="V967" s="291"/>
    </row>
    <row r="968" spans="7:22" ht="14.25" customHeight="1">
      <c r="G968" s="289"/>
      <c r="H968" s="290"/>
      <c r="L968" s="292"/>
      <c r="M968" s="292"/>
      <c r="P968" s="293"/>
      <c r="S968" s="292"/>
      <c r="T968" s="317"/>
      <c r="U968" s="317"/>
      <c r="V968" s="291"/>
    </row>
    <row r="969" spans="7:22" ht="14.25" customHeight="1">
      <c r="G969" s="289"/>
      <c r="H969" s="290"/>
      <c r="L969" s="292"/>
      <c r="M969" s="292"/>
      <c r="P969" s="293"/>
      <c r="S969" s="292"/>
      <c r="T969" s="317"/>
      <c r="U969" s="317"/>
      <c r="V969" s="291"/>
    </row>
    <row r="970" spans="7:22" ht="14.25" customHeight="1">
      <c r="G970" s="289"/>
      <c r="H970" s="290"/>
      <c r="L970" s="292"/>
      <c r="M970" s="292"/>
      <c r="P970" s="293"/>
      <c r="S970" s="292"/>
      <c r="T970" s="317"/>
      <c r="U970" s="317"/>
      <c r="V970" s="291"/>
    </row>
    <row r="971" spans="7:22" ht="14.25" customHeight="1">
      <c r="G971" s="289"/>
      <c r="H971" s="290"/>
      <c r="L971" s="292"/>
      <c r="M971" s="292"/>
      <c r="P971" s="293"/>
      <c r="S971" s="292"/>
      <c r="T971" s="317"/>
      <c r="U971" s="317"/>
      <c r="V971" s="291"/>
    </row>
    <row r="972" spans="7:22" ht="14.25" customHeight="1">
      <c r="G972" s="289"/>
      <c r="H972" s="290"/>
      <c r="L972" s="292"/>
      <c r="M972" s="292"/>
      <c r="P972" s="293"/>
      <c r="S972" s="292"/>
      <c r="T972" s="317"/>
      <c r="U972" s="317"/>
      <c r="V972" s="291"/>
    </row>
    <row r="973" spans="7:22" ht="14.25" customHeight="1">
      <c r="G973" s="289"/>
      <c r="H973" s="290"/>
      <c r="L973" s="292"/>
      <c r="M973" s="292"/>
      <c r="P973" s="293"/>
      <c r="S973" s="292"/>
      <c r="T973" s="317"/>
      <c r="U973" s="317"/>
      <c r="V973" s="291"/>
    </row>
    <row r="974" spans="7:22" ht="14.25" customHeight="1">
      <c r="G974" s="289"/>
      <c r="H974" s="290"/>
      <c r="L974" s="292"/>
      <c r="M974" s="292"/>
      <c r="P974" s="293"/>
      <c r="S974" s="292"/>
      <c r="T974" s="317"/>
      <c r="U974" s="317"/>
      <c r="V974" s="291"/>
    </row>
    <row r="975" spans="7:22" ht="14.25" customHeight="1">
      <c r="G975" s="289"/>
      <c r="H975" s="290"/>
      <c r="L975" s="292"/>
      <c r="M975" s="292"/>
      <c r="P975" s="293"/>
      <c r="S975" s="292"/>
      <c r="T975" s="317"/>
      <c r="U975" s="317"/>
      <c r="V975" s="291"/>
    </row>
    <row r="976" spans="7:22" ht="14.25" customHeight="1">
      <c r="G976" s="289"/>
      <c r="H976" s="290"/>
      <c r="L976" s="292"/>
      <c r="M976" s="292"/>
      <c r="P976" s="293"/>
      <c r="S976" s="292"/>
      <c r="T976" s="317"/>
      <c r="U976" s="317"/>
      <c r="V976" s="291"/>
    </row>
    <row r="977" spans="7:22" ht="14.25" customHeight="1">
      <c r="G977" s="289"/>
      <c r="H977" s="290"/>
      <c r="L977" s="292"/>
      <c r="M977" s="292"/>
      <c r="P977" s="293"/>
      <c r="S977" s="292"/>
      <c r="T977" s="317"/>
      <c r="U977" s="317"/>
      <c r="V977" s="291"/>
    </row>
    <row r="978" spans="7:22" ht="14.25" customHeight="1">
      <c r="G978" s="289"/>
      <c r="H978" s="290"/>
      <c r="L978" s="292"/>
      <c r="M978" s="292"/>
      <c r="P978" s="293"/>
      <c r="S978" s="292"/>
      <c r="T978" s="317"/>
      <c r="U978" s="317"/>
      <c r="V978" s="291"/>
    </row>
    <row r="979" spans="7:22" ht="14.25" customHeight="1">
      <c r="G979" s="289"/>
      <c r="H979" s="290"/>
      <c r="L979" s="292"/>
      <c r="M979" s="292"/>
      <c r="P979" s="293"/>
      <c r="S979" s="292"/>
      <c r="T979" s="317"/>
      <c r="U979" s="317"/>
      <c r="V979" s="291"/>
    </row>
    <row r="980" spans="7:22" ht="14.25" customHeight="1">
      <c r="G980" s="289"/>
      <c r="H980" s="290"/>
      <c r="L980" s="292"/>
      <c r="M980" s="292"/>
      <c r="P980" s="293"/>
      <c r="S980" s="292"/>
      <c r="T980" s="317"/>
      <c r="U980" s="317"/>
      <c r="V980" s="291"/>
    </row>
    <row r="981" spans="7:22" ht="14.25" customHeight="1">
      <c r="G981" s="289"/>
      <c r="H981" s="290"/>
      <c r="L981" s="292"/>
      <c r="M981" s="292"/>
      <c r="P981" s="293"/>
      <c r="S981" s="292"/>
      <c r="T981" s="317"/>
      <c r="U981" s="317"/>
      <c r="V981" s="291"/>
    </row>
    <row r="982" spans="7:22" ht="14.25" customHeight="1">
      <c r="G982" s="289"/>
      <c r="H982" s="290"/>
      <c r="L982" s="292"/>
      <c r="M982" s="292"/>
      <c r="P982" s="293"/>
      <c r="S982" s="292"/>
      <c r="T982" s="317"/>
      <c r="U982" s="317"/>
      <c r="V982" s="291"/>
    </row>
    <row r="983" spans="7:22" ht="14.25" customHeight="1">
      <c r="G983" s="289"/>
      <c r="H983" s="290"/>
      <c r="L983" s="292"/>
      <c r="M983" s="292"/>
      <c r="P983" s="293"/>
      <c r="S983" s="292"/>
      <c r="T983" s="317"/>
      <c r="U983" s="317"/>
      <c r="V983" s="291"/>
    </row>
    <row r="984" spans="7:22" ht="14.25" customHeight="1">
      <c r="G984" s="289"/>
      <c r="H984" s="290"/>
      <c r="L984" s="292"/>
      <c r="M984" s="292"/>
      <c r="P984" s="293"/>
      <c r="S984" s="292"/>
      <c r="T984" s="317"/>
      <c r="U984" s="317"/>
      <c r="V984" s="291"/>
    </row>
    <row r="985" spans="7:22" ht="14.25" customHeight="1">
      <c r="G985" s="289"/>
      <c r="H985" s="290"/>
      <c r="L985" s="292"/>
      <c r="M985" s="292"/>
      <c r="P985" s="293"/>
      <c r="S985" s="292"/>
      <c r="T985" s="317"/>
      <c r="U985" s="317"/>
      <c r="V985" s="291"/>
    </row>
    <row r="986" spans="7:22" ht="14.25" customHeight="1">
      <c r="G986" s="289"/>
      <c r="H986" s="290"/>
      <c r="L986" s="292"/>
      <c r="M986" s="292"/>
      <c r="P986" s="293"/>
      <c r="S986" s="292"/>
      <c r="T986" s="317"/>
      <c r="U986" s="317"/>
      <c r="V986" s="291"/>
    </row>
    <row r="987" spans="7:22" ht="14.25" customHeight="1">
      <c r="G987" s="289"/>
      <c r="H987" s="290"/>
      <c r="L987" s="292"/>
      <c r="M987" s="292"/>
      <c r="P987" s="293"/>
      <c r="S987" s="292"/>
      <c r="T987" s="317"/>
      <c r="U987" s="317"/>
      <c r="V987" s="291"/>
    </row>
    <row r="988" spans="7:22" ht="14.25" customHeight="1">
      <c r="G988" s="289"/>
      <c r="H988" s="290"/>
      <c r="L988" s="292"/>
      <c r="M988" s="292"/>
      <c r="P988" s="293"/>
      <c r="S988" s="292"/>
      <c r="T988" s="317"/>
      <c r="U988" s="317"/>
      <c r="V988" s="291"/>
    </row>
    <row r="989" spans="7:22" ht="14.25" customHeight="1">
      <c r="G989" s="289"/>
      <c r="H989" s="290"/>
      <c r="L989" s="292"/>
      <c r="M989" s="292"/>
      <c r="P989" s="293"/>
      <c r="S989" s="292"/>
      <c r="T989" s="317"/>
      <c r="U989" s="317"/>
      <c r="V989" s="291"/>
    </row>
    <row r="990" spans="7:22" ht="14.25" customHeight="1">
      <c r="G990" s="289"/>
      <c r="H990" s="290"/>
      <c r="L990" s="292"/>
      <c r="M990" s="292"/>
      <c r="P990" s="293"/>
      <c r="S990" s="292"/>
      <c r="T990" s="317"/>
      <c r="U990" s="317"/>
      <c r="V990" s="291"/>
    </row>
    <row r="991" spans="7:22" ht="14.25" customHeight="1">
      <c r="G991" s="289"/>
      <c r="H991" s="290"/>
      <c r="L991" s="292"/>
      <c r="M991" s="292"/>
      <c r="P991" s="293"/>
      <c r="S991" s="292"/>
      <c r="T991" s="317"/>
      <c r="U991" s="317"/>
      <c r="V991" s="291"/>
    </row>
    <row r="992" spans="7:22" ht="14.25" customHeight="1">
      <c r="G992" s="289"/>
      <c r="H992" s="290"/>
      <c r="L992" s="292"/>
      <c r="M992" s="292"/>
      <c r="P992" s="293"/>
      <c r="S992" s="292"/>
      <c r="T992" s="317"/>
      <c r="U992" s="317"/>
      <c r="V992" s="291"/>
    </row>
    <row r="993" spans="7:22" ht="14.25" customHeight="1">
      <c r="G993" s="289"/>
      <c r="H993" s="290"/>
      <c r="L993" s="292"/>
      <c r="M993" s="292"/>
      <c r="P993" s="293"/>
      <c r="S993" s="292"/>
      <c r="T993" s="317"/>
      <c r="U993" s="317"/>
      <c r="V993" s="291"/>
    </row>
    <row r="994" spans="7:22" ht="14.25" customHeight="1">
      <c r="G994" s="289"/>
      <c r="H994" s="290"/>
      <c r="L994" s="292"/>
      <c r="M994" s="292"/>
      <c r="P994" s="293"/>
      <c r="S994" s="292"/>
      <c r="T994" s="317"/>
      <c r="U994" s="317"/>
      <c r="V994" s="291"/>
    </row>
    <row r="995" spans="7:22" ht="14.25" customHeight="1">
      <c r="G995" s="289"/>
      <c r="H995" s="290"/>
      <c r="L995" s="292"/>
      <c r="M995" s="292"/>
      <c r="P995" s="293"/>
      <c r="S995" s="292"/>
      <c r="T995" s="317"/>
      <c r="U995" s="317"/>
      <c r="V995" s="291"/>
    </row>
    <row r="996" spans="7:22" ht="14.25" customHeight="1">
      <c r="G996" s="289"/>
      <c r="H996" s="290"/>
      <c r="L996" s="292"/>
      <c r="M996" s="292"/>
      <c r="P996" s="293"/>
      <c r="S996" s="292"/>
      <c r="T996" s="317"/>
      <c r="U996" s="317"/>
      <c r="V996" s="291"/>
    </row>
    <row r="997" spans="7:22" ht="14.25" customHeight="1">
      <c r="G997" s="289"/>
      <c r="H997" s="290"/>
      <c r="L997" s="292"/>
      <c r="M997" s="292"/>
      <c r="P997" s="293"/>
      <c r="S997" s="292"/>
      <c r="T997" s="317"/>
      <c r="U997" s="317"/>
      <c r="V997" s="291"/>
    </row>
    <row r="998" spans="7:22" ht="14.25" customHeight="1">
      <c r="G998" s="289"/>
      <c r="H998" s="290"/>
      <c r="L998" s="292"/>
      <c r="M998" s="292"/>
      <c r="P998" s="293"/>
      <c r="S998" s="292"/>
      <c r="T998" s="317"/>
      <c r="U998" s="317"/>
      <c r="V998" s="291"/>
    </row>
    <row r="999" spans="7:22" ht="14.25" customHeight="1">
      <c r="G999" s="289"/>
      <c r="H999" s="290"/>
      <c r="L999" s="292"/>
      <c r="M999" s="292"/>
      <c r="P999" s="293"/>
      <c r="S999" s="292"/>
      <c r="T999" s="317"/>
      <c r="U999" s="317"/>
      <c r="V999" s="291"/>
    </row>
    <row r="1000" spans="7:22" ht="14.25" customHeight="1">
      <c r="G1000" s="289"/>
      <c r="H1000" s="290"/>
      <c r="L1000" s="292"/>
      <c r="M1000" s="292"/>
      <c r="P1000" s="293"/>
      <c r="S1000" s="292"/>
      <c r="T1000" s="317"/>
      <c r="U1000" s="317"/>
      <c r="V1000" s="291"/>
    </row>
  </sheetData>
  <mergeCells count="1">
    <mergeCell ref="A3:G3"/>
  </mergeCells>
  <pageMargins left="0.25" right="0.25" top="0.25" bottom="0.42" header="0" footer="0"/>
  <pageSetup paperSize="3" scale="82" fitToHeight="0"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D9064-5D0F-4234-90E0-A18729AABC25}">
  <sheetPr>
    <pageSetUpPr fitToPage="1"/>
  </sheetPr>
  <dimension ref="A1:W21"/>
  <sheetViews>
    <sheetView zoomScale="80" zoomScaleNormal="80" workbookViewId="0">
      <pane ySplit="2" topLeftCell="A7" activePane="bottomLeft" state="frozen"/>
      <selection activeCell="I55" sqref="I55"/>
      <selection pane="bottomLeft" activeCell="A11" sqref="A11"/>
    </sheetView>
  </sheetViews>
  <sheetFormatPr defaultRowHeight="14.5"/>
  <cols>
    <col min="1" max="1" width="9.6328125" customWidth="1"/>
    <col min="2" max="2" width="17.90625" customWidth="1"/>
    <col min="3" max="3" width="13.7265625" customWidth="1"/>
    <col min="4" max="4" width="16.1796875" hidden="1" customWidth="1"/>
    <col min="5" max="5" width="16" hidden="1" customWidth="1"/>
    <col min="6" max="6" width="20.54296875" style="1" customWidth="1"/>
    <col min="7" max="7" width="110.36328125" style="4" customWidth="1"/>
    <col min="8" max="8" width="0" hidden="1" customWidth="1"/>
    <col min="9" max="9" width="16.81640625" customWidth="1"/>
    <col min="10" max="10" width="11.6328125" customWidth="1"/>
    <col min="11" max="11" width="10.08984375" style="2" hidden="1" customWidth="1"/>
    <col min="12" max="12" width="10.90625" style="2" hidden="1" customWidth="1"/>
    <col min="13" max="13" width="7.6328125" hidden="1" customWidth="1"/>
    <col min="14" max="14" width="10.54296875" hidden="1" customWidth="1"/>
    <col min="15" max="15" width="14.7265625" style="20" customWidth="1"/>
    <col min="16" max="16" width="0" hidden="1" customWidth="1"/>
    <col min="17" max="17" width="15.08984375" customWidth="1"/>
    <col min="18" max="18" width="8.6328125" style="2" hidden="1" customWidth="1"/>
    <col min="19" max="19" width="17.81640625" bestFit="1" customWidth="1"/>
    <col min="20" max="20" width="17.81640625" customWidth="1"/>
    <col min="21" max="21" width="18.90625" customWidth="1"/>
  </cols>
  <sheetData>
    <row r="1" spans="1:23" ht="40.5" customHeight="1">
      <c r="A1" s="184" t="s">
        <v>897</v>
      </c>
      <c r="R1"/>
    </row>
    <row r="2" spans="1:23" s="1" customFormat="1" ht="63.5" customHeight="1">
      <c r="A2" s="220" t="s">
        <v>206</v>
      </c>
      <c r="B2" s="220" t="s">
        <v>484</v>
      </c>
      <c r="C2" s="220" t="s">
        <v>483</v>
      </c>
      <c r="D2" s="220" t="s">
        <v>207</v>
      </c>
      <c r="E2" s="220" t="s">
        <v>487</v>
      </c>
      <c r="F2" s="220" t="s">
        <v>482</v>
      </c>
      <c r="G2" s="220" t="s">
        <v>488</v>
      </c>
      <c r="H2" s="220" t="s">
        <v>481</v>
      </c>
      <c r="I2" s="220" t="s">
        <v>94</v>
      </c>
      <c r="J2" s="220" t="s">
        <v>480</v>
      </c>
      <c r="K2" s="221" t="s">
        <v>479</v>
      </c>
      <c r="L2" s="221" t="s">
        <v>478</v>
      </c>
      <c r="M2" s="220" t="s">
        <v>95</v>
      </c>
      <c r="N2" s="220" t="s">
        <v>0</v>
      </c>
      <c r="O2" s="222" t="s">
        <v>477</v>
      </c>
      <c r="P2" s="220" t="s">
        <v>476</v>
      </c>
      <c r="Q2" s="220" t="s">
        <v>475</v>
      </c>
      <c r="R2" s="221" t="s">
        <v>474</v>
      </c>
      <c r="S2" s="220" t="s">
        <v>490</v>
      </c>
      <c r="T2" s="321" t="s">
        <v>892</v>
      </c>
      <c r="U2" s="220" t="s">
        <v>96</v>
      </c>
    </row>
    <row r="3" spans="1:23" ht="38" customHeight="1">
      <c r="A3" s="367" t="s">
        <v>741</v>
      </c>
      <c r="B3" s="367"/>
      <c r="C3" s="367"/>
      <c r="D3" s="367"/>
      <c r="E3" s="367"/>
      <c r="F3" s="367"/>
      <c r="G3" s="255"/>
      <c r="H3" s="255"/>
      <c r="I3" s="255"/>
      <c r="J3" s="255"/>
      <c r="K3" s="256"/>
      <c r="L3" s="257"/>
      <c r="M3" s="255"/>
      <c r="N3" s="255"/>
      <c r="O3" s="258"/>
      <c r="P3" s="255"/>
      <c r="Q3" s="255"/>
      <c r="R3" s="259"/>
      <c r="S3" s="260">
        <v>350000</v>
      </c>
      <c r="T3" s="260"/>
      <c r="U3" s="261"/>
      <c r="V3" s="3"/>
      <c r="W3" s="3"/>
    </row>
    <row r="4" spans="1:23" ht="43.5">
      <c r="A4" s="7" t="s">
        <v>742</v>
      </c>
      <c r="B4" s="7" t="s">
        <v>42</v>
      </c>
      <c r="C4" s="7" t="s">
        <v>430</v>
      </c>
      <c r="D4" s="7" t="s">
        <v>43</v>
      </c>
      <c r="E4" s="7" t="s">
        <v>44</v>
      </c>
      <c r="F4" s="7" t="s">
        <v>249</v>
      </c>
      <c r="G4" s="7" t="s">
        <v>249</v>
      </c>
      <c r="H4" s="7">
        <v>57700</v>
      </c>
      <c r="I4" s="7" t="s">
        <v>21</v>
      </c>
      <c r="J4" s="7" t="s">
        <v>428</v>
      </c>
      <c r="K4" s="10" t="s">
        <v>209</v>
      </c>
      <c r="L4" s="211" t="s">
        <v>209</v>
      </c>
      <c r="M4" s="7">
        <v>15000</v>
      </c>
      <c r="N4" s="7">
        <v>1</v>
      </c>
      <c r="O4" s="206">
        <v>15000</v>
      </c>
      <c r="P4" s="7">
        <v>0</v>
      </c>
      <c r="Q4" s="7"/>
      <c r="R4" s="210"/>
      <c r="S4" s="207">
        <v>15000</v>
      </c>
      <c r="T4" s="8">
        <f>S4</f>
        <v>15000</v>
      </c>
      <c r="U4" s="5"/>
      <c r="V4" s="3"/>
      <c r="W4" s="3"/>
    </row>
    <row r="5" spans="1:23" ht="213.5" customHeight="1">
      <c r="A5" s="7" t="s">
        <v>743</v>
      </c>
      <c r="B5" s="7" t="s">
        <v>88</v>
      </c>
      <c r="C5" s="7" t="s">
        <v>25</v>
      </c>
      <c r="D5" s="7" t="s">
        <v>88</v>
      </c>
      <c r="E5" s="7" t="s">
        <v>89</v>
      </c>
      <c r="F5" s="7" t="s">
        <v>119</v>
      </c>
      <c r="G5" s="7" t="s">
        <v>911</v>
      </c>
      <c r="H5" s="7">
        <v>53210</v>
      </c>
      <c r="I5" s="7" t="s">
        <v>21</v>
      </c>
      <c r="J5" s="7" t="s">
        <v>744</v>
      </c>
      <c r="K5" s="10" t="s">
        <v>103</v>
      </c>
      <c r="L5" s="211" t="s">
        <v>103</v>
      </c>
      <c r="M5" s="7">
        <v>10000</v>
      </c>
      <c r="N5" s="7">
        <v>1</v>
      </c>
      <c r="O5" s="206">
        <v>10000</v>
      </c>
      <c r="P5" s="7">
        <v>0</v>
      </c>
      <c r="Q5" s="7"/>
      <c r="R5" s="210"/>
      <c r="S5" s="207">
        <v>0</v>
      </c>
      <c r="T5" s="8">
        <f t="shared" ref="T5:T18" si="0">S5</f>
        <v>0</v>
      </c>
      <c r="U5" s="5"/>
      <c r="V5" s="3"/>
      <c r="W5" s="3"/>
    </row>
    <row r="6" spans="1:23" ht="46" customHeight="1">
      <c r="A6" s="7" t="s">
        <v>745</v>
      </c>
      <c r="B6" s="7" t="s">
        <v>68</v>
      </c>
      <c r="C6" s="7" t="s">
        <v>69</v>
      </c>
      <c r="D6" s="7" t="s">
        <v>68</v>
      </c>
      <c r="E6" s="7" t="s">
        <v>70</v>
      </c>
      <c r="F6" s="7" t="s">
        <v>746</v>
      </c>
      <c r="G6" s="7" t="s">
        <v>747</v>
      </c>
      <c r="H6" s="7">
        <v>55205</v>
      </c>
      <c r="I6" s="7" t="s">
        <v>19</v>
      </c>
      <c r="J6" s="7" t="s">
        <v>346</v>
      </c>
      <c r="K6" s="10" t="s">
        <v>103</v>
      </c>
      <c r="L6" s="211" t="s">
        <v>103</v>
      </c>
      <c r="M6" s="7">
        <v>37000</v>
      </c>
      <c r="N6" s="7">
        <v>1</v>
      </c>
      <c r="O6" s="206">
        <v>37000</v>
      </c>
      <c r="P6" s="7">
        <v>0</v>
      </c>
      <c r="Q6" s="226">
        <v>37000</v>
      </c>
      <c r="R6" s="210"/>
      <c r="S6" s="207">
        <v>37000</v>
      </c>
      <c r="T6" s="8">
        <f t="shared" si="0"/>
        <v>37000</v>
      </c>
      <c r="U6" s="5"/>
      <c r="V6" s="3"/>
      <c r="W6" s="3"/>
    </row>
    <row r="7" spans="1:23" ht="61" customHeight="1">
      <c r="A7" s="7" t="s">
        <v>748</v>
      </c>
      <c r="B7" s="7" t="s">
        <v>42</v>
      </c>
      <c r="C7" s="7" t="s">
        <v>430</v>
      </c>
      <c r="D7" s="7" t="s">
        <v>43</v>
      </c>
      <c r="E7" s="7" t="s">
        <v>44</v>
      </c>
      <c r="F7" s="7" t="s">
        <v>255</v>
      </c>
      <c r="G7" s="7" t="s">
        <v>256</v>
      </c>
      <c r="H7" s="7">
        <v>57865</v>
      </c>
      <c r="I7" s="7" t="s">
        <v>19</v>
      </c>
      <c r="J7" s="7" t="s">
        <v>428</v>
      </c>
      <c r="K7" s="10" t="s">
        <v>209</v>
      </c>
      <c r="L7" s="211" t="s">
        <v>209</v>
      </c>
      <c r="M7" s="7">
        <v>20000</v>
      </c>
      <c r="N7" s="7">
        <v>1</v>
      </c>
      <c r="O7" s="206">
        <v>20000</v>
      </c>
      <c r="P7" s="7">
        <v>0</v>
      </c>
      <c r="Q7" s="226">
        <v>13122</v>
      </c>
      <c r="R7" s="210"/>
      <c r="S7" s="207">
        <v>0</v>
      </c>
      <c r="T7" s="8">
        <f t="shared" si="0"/>
        <v>0</v>
      </c>
      <c r="U7" s="5"/>
      <c r="V7" s="3"/>
      <c r="W7" s="3"/>
    </row>
    <row r="8" spans="1:23" ht="46" customHeight="1">
      <c r="A8" s="7" t="s">
        <v>749</v>
      </c>
      <c r="B8" s="7" t="s">
        <v>42</v>
      </c>
      <c r="C8" s="7" t="s">
        <v>430</v>
      </c>
      <c r="D8" s="7" t="s">
        <v>43</v>
      </c>
      <c r="E8" s="7" t="s">
        <v>44</v>
      </c>
      <c r="F8" s="7" t="s">
        <v>257</v>
      </c>
      <c r="G8" s="7" t="s">
        <v>750</v>
      </c>
      <c r="H8" s="7">
        <v>58020</v>
      </c>
      <c r="I8" s="7" t="s">
        <v>19</v>
      </c>
      <c r="J8" s="7" t="s">
        <v>428</v>
      </c>
      <c r="K8" s="10" t="s">
        <v>209</v>
      </c>
      <c r="L8" s="211" t="s">
        <v>209</v>
      </c>
      <c r="M8" s="7">
        <v>15000</v>
      </c>
      <c r="N8" s="7">
        <v>1</v>
      </c>
      <c r="O8" s="206">
        <v>15000</v>
      </c>
      <c r="P8" s="7">
        <v>0</v>
      </c>
      <c r="Q8" s="7">
        <v>15000</v>
      </c>
      <c r="R8" s="210"/>
      <c r="S8" s="207">
        <v>15000</v>
      </c>
      <c r="T8" s="8">
        <f t="shared" si="0"/>
        <v>15000</v>
      </c>
      <c r="U8" s="5"/>
      <c r="V8" s="3"/>
      <c r="W8" s="3"/>
    </row>
    <row r="9" spans="1:23" ht="119" customHeight="1">
      <c r="A9" s="7" t="s">
        <v>751</v>
      </c>
      <c r="B9" s="7" t="s">
        <v>113</v>
      </c>
      <c r="C9" s="7" t="s">
        <v>240</v>
      </c>
      <c r="D9" s="7" t="s">
        <v>113</v>
      </c>
      <c r="E9" s="7" t="s">
        <v>114</v>
      </c>
      <c r="F9" s="7" t="s">
        <v>250</v>
      </c>
      <c r="G9" s="7" t="s">
        <v>752</v>
      </c>
      <c r="H9" s="7">
        <v>57865</v>
      </c>
      <c r="I9" s="7" t="s">
        <v>19</v>
      </c>
      <c r="J9" s="7" t="s">
        <v>346</v>
      </c>
      <c r="K9" s="10" t="s">
        <v>209</v>
      </c>
      <c r="L9" s="211" t="s">
        <v>209</v>
      </c>
      <c r="M9" s="7">
        <v>2500</v>
      </c>
      <c r="N9" s="7">
        <v>40</v>
      </c>
      <c r="O9" s="206">
        <v>100000</v>
      </c>
      <c r="P9" s="7">
        <v>0</v>
      </c>
      <c r="Q9" s="206">
        <v>62500</v>
      </c>
      <c r="R9" s="210"/>
      <c r="S9" s="207">
        <v>20000</v>
      </c>
      <c r="T9" s="8">
        <f t="shared" si="0"/>
        <v>20000</v>
      </c>
      <c r="U9" s="5"/>
      <c r="V9" s="3"/>
      <c r="W9" s="3"/>
    </row>
    <row r="10" spans="1:23" ht="61" customHeight="1">
      <c r="A10" s="7" t="s">
        <v>753</v>
      </c>
      <c r="B10" s="7" t="s">
        <v>251</v>
      </c>
      <c r="C10" s="7" t="s">
        <v>240</v>
      </c>
      <c r="D10" s="7" t="s">
        <v>251</v>
      </c>
      <c r="E10" s="7" t="s">
        <v>252</v>
      </c>
      <c r="F10" s="7" t="s">
        <v>754</v>
      </c>
      <c r="G10" s="7" t="s">
        <v>253</v>
      </c>
      <c r="H10" s="7">
        <v>57865</v>
      </c>
      <c r="I10" s="7" t="s">
        <v>19</v>
      </c>
      <c r="J10" s="7" t="s">
        <v>370</v>
      </c>
      <c r="K10" s="10" t="s">
        <v>209</v>
      </c>
      <c r="L10" s="211" t="s">
        <v>209</v>
      </c>
      <c r="M10" s="7">
        <v>12000</v>
      </c>
      <c r="N10" s="7">
        <v>5</v>
      </c>
      <c r="O10" s="206">
        <v>60000</v>
      </c>
      <c r="P10" s="7">
        <v>0</v>
      </c>
      <c r="Q10" s="226">
        <v>60000</v>
      </c>
      <c r="R10" s="210"/>
      <c r="S10" s="207">
        <v>20000</v>
      </c>
      <c r="T10" s="8">
        <f t="shared" si="0"/>
        <v>20000</v>
      </c>
      <c r="U10" s="5"/>
      <c r="V10" s="3"/>
      <c r="W10" s="3"/>
    </row>
    <row r="11" spans="1:23" ht="199.5" customHeight="1">
      <c r="A11" s="7" t="s">
        <v>755</v>
      </c>
      <c r="B11" s="7" t="s">
        <v>88</v>
      </c>
      <c r="C11" s="7" t="s">
        <v>25</v>
      </c>
      <c r="D11" s="7" t="s">
        <v>88</v>
      </c>
      <c r="E11" s="7" t="s">
        <v>89</v>
      </c>
      <c r="F11" s="7" t="s">
        <v>254</v>
      </c>
      <c r="G11" s="7" t="s">
        <v>912</v>
      </c>
      <c r="H11" s="7">
        <v>57600</v>
      </c>
      <c r="I11" s="7" t="s">
        <v>19</v>
      </c>
      <c r="J11" s="7" t="s">
        <v>756</v>
      </c>
      <c r="K11" s="10" t="s">
        <v>103</v>
      </c>
      <c r="L11" s="211" t="s">
        <v>103</v>
      </c>
      <c r="M11" s="7">
        <v>38780</v>
      </c>
      <c r="N11" s="7">
        <v>1</v>
      </c>
      <c r="O11" s="206">
        <v>38780</v>
      </c>
      <c r="P11" s="7">
        <v>0</v>
      </c>
      <c r="Q11" s="226">
        <v>30000</v>
      </c>
      <c r="R11" s="210"/>
      <c r="S11" s="207">
        <v>15000</v>
      </c>
      <c r="T11" s="8">
        <f t="shared" si="0"/>
        <v>15000</v>
      </c>
      <c r="U11" s="7"/>
      <c r="V11" s="3"/>
      <c r="W11" s="3"/>
    </row>
    <row r="12" spans="1:23" s="266" customFormat="1" ht="50.5" customHeight="1">
      <c r="A12" s="185" t="s">
        <v>757</v>
      </c>
      <c r="B12" s="262" t="s">
        <v>88</v>
      </c>
      <c r="C12" s="185" t="s">
        <v>25</v>
      </c>
      <c r="D12" s="262" t="s">
        <v>88</v>
      </c>
      <c r="E12" s="262" t="s">
        <v>89</v>
      </c>
      <c r="F12" s="185" t="s">
        <v>758</v>
      </c>
      <c r="G12" s="185" t="s">
        <v>759</v>
      </c>
      <c r="H12" s="262">
        <v>58095</v>
      </c>
      <c r="I12" s="185" t="s">
        <v>6</v>
      </c>
      <c r="J12" s="185" t="s">
        <v>346</v>
      </c>
      <c r="K12" s="262" t="s">
        <v>103</v>
      </c>
      <c r="L12" s="262" t="s">
        <v>103</v>
      </c>
      <c r="M12" s="262">
        <v>8000</v>
      </c>
      <c r="N12" s="263">
        <v>1</v>
      </c>
      <c r="O12" s="264">
        <v>8000</v>
      </c>
      <c r="P12" s="262">
        <v>0</v>
      </c>
      <c r="Q12" s="262" t="s">
        <v>688</v>
      </c>
      <c r="R12" s="262"/>
      <c r="S12" s="265">
        <v>8000</v>
      </c>
      <c r="T12" s="8">
        <f t="shared" si="0"/>
        <v>8000</v>
      </c>
      <c r="U12" s="262"/>
    </row>
    <row r="13" spans="1:23" s="4" customFormat="1" ht="106.5" customHeight="1">
      <c r="A13" s="7" t="s">
        <v>760</v>
      </c>
      <c r="B13" s="7" t="s">
        <v>12</v>
      </c>
      <c r="C13" s="7" t="s">
        <v>13</v>
      </c>
      <c r="D13" s="7" t="s">
        <v>14</v>
      </c>
      <c r="E13" s="7" t="s">
        <v>15</v>
      </c>
      <c r="F13" s="7" t="s">
        <v>761</v>
      </c>
      <c r="G13" s="7" t="s">
        <v>913</v>
      </c>
      <c r="H13" s="7">
        <v>57620</v>
      </c>
      <c r="I13" s="7" t="s">
        <v>21</v>
      </c>
      <c r="J13" s="7" t="s">
        <v>346</v>
      </c>
      <c r="K13" s="7" t="s">
        <v>103</v>
      </c>
      <c r="L13" s="7" t="s">
        <v>103</v>
      </c>
      <c r="M13" s="7">
        <v>25000</v>
      </c>
      <c r="N13" s="7">
        <v>1</v>
      </c>
      <c r="O13" s="7">
        <v>25000</v>
      </c>
      <c r="P13" s="7">
        <v>0</v>
      </c>
      <c r="Q13" s="7" t="s">
        <v>688</v>
      </c>
      <c r="R13" s="7"/>
      <c r="S13" s="206">
        <v>25000</v>
      </c>
      <c r="T13" s="8">
        <f t="shared" si="0"/>
        <v>25000</v>
      </c>
      <c r="U13" s="7"/>
    </row>
    <row r="14" spans="1:23" s="4" customFormat="1" ht="106" customHeight="1">
      <c r="A14" s="7" t="s">
        <v>762</v>
      </c>
      <c r="B14" s="7" t="s">
        <v>12</v>
      </c>
      <c r="C14" s="7" t="s">
        <v>13</v>
      </c>
      <c r="D14" s="7" t="s">
        <v>14</v>
      </c>
      <c r="E14" s="7" t="s">
        <v>15</v>
      </c>
      <c r="F14" s="7" t="s">
        <v>763</v>
      </c>
      <c r="G14" s="7" t="s">
        <v>914</v>
      </c>
      <c r="H14" s="7">
        <v>57620</v>
      </c>
      <c r="I14" s="7" t="s">
        <v>21</v>
      </c>
      <c r="J14" s="7" t="s">
        <v>346</v>
      </c>
      <c r="K14" s="7" t="s">
        <v>103</v>
      </c>
      <c r="L14" s="7" t="s">
        <v>103</v>
      </c>
      <c r="M14" s="7">
        <v>14000</v>
      </c>
      <c r="N14" s="7">
        <v>1</v>
      </c>
      <c r="O14" s="7">
        <v>14000</v>
      </c>
      <c r="P14" s="7">
        <v>0</v>
      </c>
      <c r="Q14" s="7" t="s">
        <v>688</v>
      </c>
      <c r="R14" s="7"/>
      <c r="S14" s="206">
        <v>14000</v>
      </c>
      <c r="T14" s="8">
        <f t="shared" si="0"/>
        <v>14000</v>
      </c>
      <c r="U14" s="7"/>
    </row>
    <row r="15" spans="1:23" s="4" customFormat="1" ht="106" customHeight="1">
      <c r="A15" s="7" t="s">
        <v>764</v>
      </c>
      <c r="B15" s="7" t="s">
        <v>12</v>
      </c>
      <c r="C15" s="7" t="s">
        <v>13</v>
      </c>
      <c r="D15" s="7" t="s">
        <v>14</v>
      </c>
      <c r="E15" s="7" t="s">
        <v>15</v>
      </c>
      <c r="F15" s="7" t="s">
        <v>765</v>
      </c>
      <c r="G15" s="7" t="s">
        <v>915</v>
      </c>
      <c r="H15" s="7">
        <v>57620</v>
      </c>
      <c r="I15" s="7" t="s">
        <v>21</v>
      </c>
      <c r="J15" s="7" t="s">
        <v>346</v>
      </c>
      <c r="K15" s="7" t="s">
        <v>103</v>
      </c>
      <c r="L15" s="7" t="s">
        <v>103</v>
      </c>
      <c r="M15" s="7">
        <v>5000</v>
      </c>
      <c r="N15" s="7">
        <v>1</v>
      </c>
      <c r="O15" s="7">
        <v>5000</v>
      </c>
      <c r="P15" s="7">
        <v>0</v>
      </c>
      <c r="Q15" s="7" t="s">
        <v>688</v>
      </c>
      <c r="R15" s="7"/>
      <c r="S15" s="206">
        <v>5000</v>
      </c>
      <c r="T15" s="8">
        <f t="shared" si="0"/>
        <v>5000</v>
      </c>
      <c r="U15" s="7"/>
    </row>
    <row r="16" spans="1:23" ht="43.5">
      <c r="A16" s="7" t="s">
        <v>766</v>
      </c>
      <c r="B16" s="7" t="s">
        <v>97</v>
      </c>
      <c r="C16" s="7" t="s">
        <v>98</v>
      </c>
      <c r="D16" s="7" t="s">
        <v>99</v>
      </c>
      <c r="E16" s="7" t="s">
        <v>100</v>
      </c>
      <c r="F16" s="7" t="s">
        <v>248</v>
      </c>
      <c r="G16" s="7" t="s">
        <v>767</v>
      </c>
      <c r="H16" s="7">
        <v>57700</v>
      </c>
      <c r="I16" s="7" t="s">
        <v>21</v>
      </c>
      <c r="J16" s="7" t="s">
        <v>504</v>
      </c>
      <c r="K16" s="7" t="s">
        <v>103</v>
      </c>
      <c r="L16" s="206" t="s">
        <v>103</v>
      </c>
      <c r="M16" s="7">
        <v>2200</v>
      </c>
      <c r="N16" s="7">
        <v>51</v>
      </c>
      <c r="O16" s="206">
        <v>112200</v>
      </c>
      <c r="P16" s="7">
        <v>0</v>
      </c>
      <c r="Q16" s="210" t="s">
        <v>768</v>
      </c>
      <c r="R16" s="8"/>
      <c r="S16" s="207">
        <f>O16</f>
        <v>112200</v>
      </c>
      <c r="T16" s="8">
        <f t="shared" si="0"/>
        <v>112200</v>
      </c>
      <c r="U16" s="5"/>
      <c r="V16" s="3"/>
    </row>
    <row r="17" spans="1:23" ht="43.5">
      <c r="A17" s="7" t="s">
        <v>769</v>
      </c>
      <c r="B17" s="7" t="s">
        <v>97</v>
      </c>
      <c r="C17" s="7" t="s">
        <v>98</v>
      </c>
      <c r="D17" s="7" t="s">
        <v>99</v>
      </c>
      <c r="E17" s="7" t="s">
        <v>100</v>
      </c>
      <c r="F17" s="7" t="s">
        <v>770</v>
      </c>
      <c r="G17" s="7" t="s">
        <v>771</v>
      </c>
      <c r="H17" s="7">
        <v>57745</v>
      </c>
      <c r="I17" s="7" t="s">
        <v>21</v>
      </c>
      <c r="J17" s="7" t="s">
        <v>504</v>
      </c>
      <c r="K17" s="7" t="s">
        <v>103</v>
      </c>
      <c r="L17" s="206" t="s">
        <v>103</v>
      </c>
      <c r="M17" s="7">
        <v>1265</v>
      </c>
      <c r="N17" s="7">
        <v>30</v>
      </c>
      <c r="O17" s="206">
        <v>37950</v>
      </c>
      <c r="P17" s="7">
        <v>0</v>
      </c>
      <c r="Q17" s="210" t="s">
        <v>768</v>
      </c>
      <c r="R17" s="8"/>
      <c r="S17" s="207">
        <f>O17</f>
        <v>37950</v>
      </c>
      <c r="T17" s="8">
        <f t="shared" si="0"/>
        <v>37950</v>
      </c>
      <c r="U17" s="5"/>
      <c r="V17" s="3"/>
    </row>
    <row r="18" spans="1:23" ht="43.5">
      <c r="A18" s="7" t="s">
        <v>772</v>
      </c>
      <c r="B18" s="7" t="s">
        <v>97</v>
      </c>
      <c r="C18" s="7" t="s">
        <v>98</v>
      </c>
      <c r="D18" s="7" t="s">
        <v>99</v>
      </c>
      <c r="E18" s="7" t="s">
        <v>100</v>
      </c>
      <c r="F18" s="7" t="s">
        <v>773</v>
      </c>
      <c r="G18" s="7" t="s">
        <v>774</v>
      </c>
      <c r="H18" s="7">
        <v>57720</v>
      </c>
      <c r="I18" s="7" t="s">
        <v>21</v>
      </c>
      <c r="J18" s="7" t="s">
        <v>504</v>
      </c>
      <c r="K18" s="7" t="s">
        <v>103</v>
      </c>
      <c r="L18" s="206" t="s">
        <v>103</v>
      </c>
      <c r="M18" s="7">
        <v>9000</v>
      </c>
      <c r="N18" s="7">
        <v>1</v>
      </c>
      <c r="O18" s="206">
        <v>9000</v>
      </c>
      <c r="P18" s="7">
        <v>0</v>
      </c>
      <c r="Q18" s="210" t="s">
        <v>768</v>
      </c>
      <c r="R18" s="8"/>
      <c r="S18" s="207">
        <f>O18</f>
        <v>9000</v>
      </c>
      <c r="T18" s="8">
        <f t="shared" si="0"/>
        <v>9000</v>
      </c>
      <c r="U18" s="5"/>
      <c r="V18" s="3"/>
    </row>
    <row r="19" spans="1:23" ht="32.5" customHeight="1">
      <c r="A19" s="4"/>
      <c r="B19" s="4"/>
      <c r="C19" s="4"/>
      <c r="D19" s="4"/>
      <c r="E19" s="4"/>
      <c r="F19" s="4"/>
      <c r="H19" s="4"/>
      <c r="I19" s="4"/>
      <c r="J19" s="238" t="s">
        <v>149</v>
      </c>
      <c r="K19" s="14"/>
      <c r="L19" s="197"/>
      <c r="M19" s="4"/>
      <c r="N19" s="205" t="s">
        <v>775</v>
      </c>
      <c r="O19" s="243">
        <f>SUM(O4:O18)</f>
        <v>506930</v>
      </c>
      <c r="P19" s="4"/>
      <c r="Q19" s="4"/>
      <c r="R19" s="195"/>
      <c r="S19" s="203">
        <f>SUM(S4:S18)</f>
        <v>333150</v>
      </c>
      <c r="T19" s="203">
        <f>SUM(T4:T18)</f>
        <v>333150</v>
      </c>
      <c r="U19" s="3"/>
      <c r="V19" s="3"/>
      <c r="W19" s="3"/>
    </row>
    <row r="20" spans="1:23" ht="32.5" customHeight="1">
      <c r="A20" s="4"/>
      <c r="B20" s="4"/>
      <c r="C20" s="4"/>
      <c r="D20" s="4"/>
      <c r="E20" s="4"/>
      <c r="F20" s="4"/>
      <c r="H20" s="4"/>
      <c r="I20" s="4"/>
      <c r="J20" s="4"/>
      <c r="K20" s="14"/>
      <c r="L20" s="197"/>
      <c r="M20" s="4"/>
      <c r="N20" s="205" t="s">
        <v>776</v>
      </c>
      <c r="O20" s="243"/>
      <c r="P20" s="4"/>
      <c r="Q20" s="4"/>
      <c r="R20" s="195"/>
      <c r="S20" s="203"/>
      <c r="T20" s="203"/>
      <c r="U20" s="3"/>
      <c r="V20" s="3"/>
      <c r="W20" s="3"/>
    </row>
    <row r="21" spans="1:23" s="4" customFormat="1">
      <c r="O21" s="267"/>
      <c r="S21" s="267"/>
      <c r="T21" s="267"/>
    </row>
  </sheetData>
  <mergeCells count="1">
    <mergeCell ref="A3:F3"/>
  </mergeCells>
  <pageMargins left="0.25" right="0.25" top="0.75" bottom="0.75" header="0.3" footer="0.3"/>
  <pageSetup paperSize="3" scale="74" fitToHeight="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Cover</vt:lpstr>
      <vt:lpstr>FY24-25 Budget Planning</vt:lpstr>
      <vt:lpstr>Operational AA</vt:lpstr>
      <vt:lpstr>Operational SA</vt:lpstr>
      <vt:lpstr>Operational Administrative</vt:lpstr>
      <vt:lpstr>Operational IT</vt:lpstr>
      <vt:lpstr>Operational PRE</vt:lpstr>
      <vt:lpstr>Capital Technology</vt:lpstr>
      <vt:lpstr>Capital Occupational</vt:lpstr>
      <vt:lpstr>Capital Non-Tech</vt:lpstr>
      <vt:lpstr>Facilities &amp; Furniture</vt:lpstr>
      <vt:lpstr>Prop301 &amp; Carl Perkins </vt:lpstr>
      <vt:lpstr>'Capital Non-Tech'!Print_Area</vt:lpstr>
      <vt:lpstr>'Capital Occupational'!Print_Area</vt:lpstr>
      <vt:lpstr>Cover!Print_Area</vt:lpstr>
      <vt:lpstr>'Facilities &amp; Furniture'!Print_Area</vt:lpstr>
      <vt:lpstr>'FY24-25 Budget Planning'!Print_Area</vt:lpstr>
      <vt:lpstr>'Operational AA'!Print_Area</vt:lpstr>
      <vt:lpstr>'Operational Administrative'!Print_Area</vt:lpstr>
      <vt:lpstr>'Operational IT'!Print_Area</vt:lpstr>
      <vt:lpstr>'Operational PRE'!Print_Area</vt:lpstr>
      <vt:lpstr>'Operational SA'!Print_Area</vt:lpstr>
      <vt:lpstr>'Prop301 &amp; Carl Perkins '!Print_Area</vt:lpstr>
      <vt:lpstr>'Capital Non-Tech'!Print_Titles</vt:lpstr>
      <vt:lpstr>'Operational Administrative'!Print_Titles</vt:lpstr>
      <vt:lpstr>'Operational SA'!Print_Titles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Hoang,Nguyen H</dc:creator>
  <cp:lastModifiedBy>Hoang,Huu H</cp:lastModifiedBy>
  <cp:lastPrinted>2024-04-05T23:55:14Z</cp:lastPrinted>
  <dcterms:created xsi:type="dcterms:W3CDTF">2019-10-11T23:14:37Z</dcterms:created>
  <dcterms:modified xsi:type="dcterms:W3CDTF">2024-04-09T20:12:28Z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